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Nabava\2021\JEDNOSTAVNA NABAVA\NMV 31-2021 SZB Grupa C jednostavna nabava\"/>
    </mc:Choice>
  </mc:AlternateContent>
  <bookViews>
    <workbookView xWindow="0" yWindow="0" windowWidth="28800" windowHeight="12300"/>
  </bookViews>
  <sheets>
    <sheet name="Grupa - C - CZB" sheetId="5" r:id="rId1"/>
  </sheets>
  <definedNames>
    <definedName name="_Toc157418871" localSheetId="0">'Grupa - C - CZB'!$I$10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5" l="1"/>
  <c r="J32" i="5"/>
  <c r="J33" i="5"/>
  <c r="J34" i="5"/>
  <c r="J35" i="5"/>
  <c r="J36" i="5"/>
  <c r="J37" i="5"/>
  <c r="J38" i="5"/>
  <c r="J39" i="5"/>
  <c r="K39" i="5"/>
  <c r="J40" i="5"/>
  <c r="J41" i="5"/>
  <c r="J42" i="5"/>
  <c r="J43" i="5"/>
  <c r="J44" i="5"/>
  <c r="H31" i="5"/>
  <c r="K31" i="5" s="1"/>
  <c r="H32" i="5"/>
  <c r="H33" i="5"/>
  <c r="H34" i="5"/>
  <c r="K34" i="5" s="1"/>
  <c r="H35" i="5"/>
  <c r="H36" i="5"/>
  <c r="H37" i="5"/>
  <c r="H38" i="5"/>
  <c r="H39" i="5"/>
  <c r="H40" i="5"/>
  <c r="H41" i="5"/>
  <c r="H42" i="5"/>
  <c r="H43" i="5"/>
  <c r="H44" i="5"/>
  <c r="K41" i="5" l="1"/>
  <c r="K36" i="5"/>
  <c r="K32" i="5"/>
  <c r="K35" i="5"/>
  <c r="K33" i="5"/>
  <c r="K37" i="5"/>
  <c r="K40" i="5"/>
  <c r="K44" i="5"/>
  <c r="K38" i="5"/>
  <c r="K43" i="5"/>
  <c r="K42" i="5"/>
  <c r="J23" i="5"/>
  <c r="J24" i="5"/>
  <c r="J25" i="5"/>
  <c r="J26" i="5"/>
  <c r="J27" i="5"/>
  <c r="J28" i="5"/>
  <c r="J29" i="5"/>
  <c r="J30" i="5"/>
  <c r="H23" i="5"/>
  <c r="H24" i="5"/>
  <c r="H25" i="5"/>
  <c r="H26" i="5"/>
  <c r="H27" i="5"/>
  <c r="H28" i="5"/>
  <c r="H29" i="5"/>
  <c r="H30" i="5"/>
  <c r="H20" i="5"/>
  <c r="J20" i="5"/>
  <c r="H19" i="5"/>
  <c r="J19" i="5"/>
  <c r="H18" i="5"/>
  <c r="J18" i="5"/>
  <c r="K28" i="5" l="1"/>
  <c r="K27" i="5"/>
  <c r="K23" i="5"/>
  <c r="K26" i="5"/>
  <c r="K29" i="5"/>
  <c r="K25" i="5"/>
  <c r="K30" i="5"/>
  <c r="K24" i="5"/>
  <c r="K19" i="5"/>
  <c r="K20" i="5"/>
  <c r="K18" i="5"/>
  <c r="J10" i="5"/>
  <c r="H10" i="5"/>
  <c r="K10" i="5" l="1"/>
  <c r="J11" i="5"/>
  <c r="J12" i="5"/>
  <c r="J13" i="5"/>
  <c r="J14" i="5"/>
  <c r="J15" i="5"/>
  <c r="J16" i="5"/>
  <c r="J17" i="5"/>
  <c r="J21" i="5"/>
  <c r="J22" i="5"/>
  <c r="H11" i="5"/>
  <c r="H12" i="5"/>
  <c r="H13" i="5"/>
  <c r="H14" i="5"/>
  <c r="H15" i="5"/>
  <c r="H16" i="5"/>
  <c r="H17" i="5"/>
  <c r="H21" i="5"/>
  <c r="H22" i="5"/>
  <c r="A11" i="5"/>
  <c r="A12" i="5" s="1"/>
  <c r="H45" i="5" l="1"/>
  <c r="H46" i="5"/>
  <c r="K22" i="5"/>
  <c r="K13" i="5"/>
  <c r="K15" i="5"/>
  <c r="K17" i="5"/>
  <c r="K11" i="5"/>
  <c r="K14" i="5"/>
  <c r="K16" i="5"/>
  <c r="K21" i="5"/>
  <c r="K12" i="5"/>
  <c r="H47" i="5" l="1"/>
</calcChain>
</file>

<file path=xl/sharedStrings.xml><?xml version="1.0" encoding="utf-8"?>
<sst xmlns="http://schemas.openxmlformats.org/spreadsheetml/2006/main" count="107" uniqueCount="82">
  <si>
    <t>Rb</t>
  </si>
  <si>
    <t>Predmet nabave - opis i karakteristike traženog proizvoda</t>
  </si>
  <si>
    <t>Okvirna količina</t>
  </si>
  <si>
    <t>Jedinica mjere (kom,l,kg i sl.)</t>
  </si>
  <si>
    <t>Ponuđeni proizvod</t>
  </si>
  <si>
    <t>(4)</t>
  </si>
  <si>
    <t>Jedinična cijena bez PDV-a ( kn)</t>
  </si>
  <si>
    <t>Stopa PDV-a (%)</t>
  </si>
  <si>
    <t>Iznos PDV-a     ( kn)</t>
  </si>
  <si>
    <t>(1)</t>
  </si>
  <si>
    <t>(2)</t>
  </si>
  <si>
    <t>(3)</t>
  </si>
  <si>
    <t>(5)</t>
  </si>
  <si>
    <t>(6)</t>
  </si>
  <si>
    <t>(7)</t>
  </si>
  <si>
    <t>(9)</t>
  </si>
  <si>
    <t>(10)</t>
  </si>
  <si>
    <t>(11)</t>
  </si>
  <si>
    <t>NAZIV, OPIS I KARAKTERISTIKE PROIZVODA, PAKIRANJE</t>
  </si>
  <si>
    <t>Ukupna cijena bez PDV-a</t>
  </si>
  <si>
    <t>PDV</t>
  </si>
  <si>
    <t>Ukupna cijena sa PDV-om</t>
  </si>
  <si>
    <t xml:space="preserve">U            </t>
  </si>
  <si>
    <t>(mjesto i datum)</t>
  </si>
  <si>
    <t>(potpis odgovorne osobe)</t>
  </si>
  <si>
    <t>Ukupna cijena bez
 PDV-a (kn)</t>
  </si>
  <si>
    <t>Ukupna  cijena  s PDV-om (kn)</t>
  </si>
  <si>
    <t>(8)</t>
  </si>
  <si>
    <t>NAPOMENA: PONUDITELJ JE OBVEZAN POPUNITI SVE STAVKE TROŠKOVNIKA (OBOJANO NARANČASTOM BOJOM)</t>
  </si>
  <si>
    <t>l</t>
  </si>
  <si>
    <t>(8=6*7)</t>
  </si>
  <si>
    <t>(10=6*7*9)</t>
  </si>
  <si>
    <t>(11=8+10)</t>
  </si>
  <si>
    <t>HRVATSKA AGENCIJA ZA POLJOPRIVREDU I HRANU</t>
  </si>
  <si>
    <t>PRILOG III</t>
  </si>
  <si>
    <t>Nabava sredstava za zaštitu bilja</t>
  </si>
  <si>
    <t>NMV 31-2021</t>
  </si>
  <si>
    <t>kg</t>
  </si>
  <si>
    <r>
      <rPr>
        <b/>
        <sz val="10"/>
        <color theme="1"/>
        <rFont val="Arial"/>
        <family val="2"/>
        <charset val="238"/>
      </rPr>
      <t>AFFIRM OPTI</t>
    </r>
    <r>
      <rPr>
        <sz val="10"/>
        <color theme="1"/>
        <rFont val="Arial"/>
        <family val="2"/>
        <charset val="238"/>
      </rPr>
      <t xml:space="preserve">, emamektin benzoat 791 9,50 g/kg; pakiranje od 1 kg ili jednakovrijedno      </t>
    </r>
  </si>
  <si>
    <r>
      <rPr>
        <b/>
        <sz val="10"/>
        <color theme="1"/>
        <rFont val="Arial"/>
        <family val="2"/>
        <charset val="238"/>
      </rPr>
      <t>ABANTO</t>
    </r>
    <r>
      <rPr>
        <sz val="10"/>
        <color theme="1"/>
        <rFont val="Arial"/>
        <family val="2"/>
        <charset val="238"/>
      </rPr>
      <t>, piretrini 40,00 g/l, pakiranje od 100 ml ili jednakovrijedno</t>
    </r>
  </si>
  <si>
    <r>
      <rPr>
        <b/>
        <sz val="10"/>
        <color theme="1"/>
        <rFont val="Arial"/>
        <family val="2"/>
        <charset val="238"/>
      </rPr>
      <t>DIFCOR</t>
    </r>
    <r>
      <rPr>
        <sz val="10"/>
        <color theme="1"/>
        <rFont val="Arial"/>
        <family val="2"/>
        <charset val="238"/>
      </rPr>
      <t>, difenkonazol 250,00g/l, pakiranje od 1 l ili jednakovrijedno</t>
    </r>
  </si>
  <si>
    <r>
      <rPr>
        <b/>
        <sz val="10"/>
        <color theme="1"/>
        <rFont val="Arial"/>
        <family val="2"/>
        <charset val="238"/>
      </rPr>
      <t>AMPLIGO</t>
    </r>
    <r>
      <rPr>
        <sz val="10"/>
        <color theme="1"/>
        <rFont val="Arial"/>
        <family val="2"/>
        <charset val="238"/>
      </rPr>
      <t>, klorantraniliprol 100,00 g/l, Lambda-cihalotrin 50,00 g/l, pakiranje od 500 ml ili jednako vrijedno</t>
    </r>
  </si>
  <si>
    <r>
      <rPr>
        <b/>
        <sz val="10"/>
        <color theme="1"/>
        <rFont val="Arial"/>
        <family val="2"/>
        <charset val="238"/>
      </rPr>
      <t>AVAUNT EC</t>
    </r>
    <r>
      <rPr>
        <sz val="10"/>
        <color theme="1"/>
        <rFont val="Arial"/>
        <family val="2"/>
        <charset val="238"/>
      </rPr>
      <t>, indoksakarb 150,00g/l, pakiranje od 100 ml ili jednakovrijedno</t>
    </r>
  </si>
  <si>
    <r>
      <rPr>
        <b/>
        <sz val="10"/>
        <color theme="1"/>
        <rFont val="Arial"/>
        <family val="2"/>
        <charset val="238"/>
      </rPr>
      <t>CYTHRIN MAX</t>
    </r>
    <r>
      <rPr>
        <sz val="10"/>
        <color theme="1"/>
        <rFont val="Arial"/>
        <family val="2"/>
        <charset val="238"/>
      </rPr>
      <t>, cipermetrin 500,00 g/l, pakiranje od 100ml ili jednakovrijedno</t>
    </r>
  </si>
  <si>
    <r>
      <rPr>
        <b/>
        <sz val="10"/>
        <color theme="1"/>
        <rFont val="Arial"/>
        <family val="2"/>
        <charset val="238"/>
      </rPr>
      <t>CUSTODIA</t>
    </r>
    <r>
      <rPr>
        <sz val="10"/>
        <color theme="1"/>
        <rFont val="Arial"/>
        <family val="2"/>
        <charset val="238"/>
      </rPr>
      <t>, azoksistrobin 120,00 g/l, tebukonazol 200,00 g/l, pakiranje od 1l ili jednakovrijedno</t>
    </r>
  </si>
  <si>
    <r>
      <rPr>
        <b/>
        <sz val="10"/>
        <color theme="1"/>
        <rFont val="Arial"/>
        <family val="2"/>
        <charset val="238"/>
      </rPr>
      <t>CORAGEN 20 SC</t>
    </r>
    <r>
      <rPr>
        <sz val="10"/>
        <color theme="1"/>
        <rFont val="Arial"/>
        <family val="2"/>
        <charset val="238"/>
      </rPr>
      <t>, klorantraniliprol 200,00 g/l, pakiranje od 200ml ili jednakovrijedno</t>
    </r>
  </si>
  <si>
    <r>
      <rPr>
        <b/>
        <sz val="10"/>
        <color theme="1"/>
        <rFont val="Arial"/>
        <family val="2"/>
        <charset val="238"/>
      </rPr>
      <t>DOMARK 40 ME</t>
    </r>
    <r>
      <rPr>
        <sz val="10"/>
        <color theme="1"/>
        <rFont val="Arial"/>
        <family val="2"/>
        <charset val="238"/>
      </rPr>
      <t>, tetrakonazol 40,00 g/l, pakiranje od 100ml  ili jednakovrijedno</t>
    </r>
  </si>
  <si>
    <r>
      <rPr>
        <b/>
        <sz val="10"/>
        <color theme="1"/>
        <rFont val="Arial"/>
        <family val="2"/>
        <charset val="238"/>
      </rPr>
      <t>DECIS 100 EC</t>
    </r>
    <r>
      <rPr>
        <sz val="10"/>
        <color theme="1"/>
        <rFont val="Arial"/>
        <family val="2"/>
        <charset val="238"/>
      </rPr>
      <t xml:space="preserve">, deltametrin 100,00 g/l, pakiranje od 250ml ili jednakovrijedno </t>
    </r>
  </si>
  <si>
    <r>
      <rPr>
        <b/>
        <sz val="10"/>
        <color theme="1"/>
        <rFont val="Arial"/>
        <family val="2"/>
        <charset val="238"/>
      </rPr>
      <t>SUCCESS BAIT</t>
    </r>
    <r>
      <rPr>
        <sz val="10"/>
        <color theme="1"/>
        <rFont val="Arial"/>
        <family val="2"/>
        <charset val="238"/>
      </rPr>
      <t>, spinosad 0,24 g/l, pakiranje od 1l ili jednakovrijedno</t>
    </r>
  </si>
  <si>
    <r>
      <rPr>
        <b/>
        <sz val="10"/>
        <color theme="1"/>
        <rFont val="Arial"/>
        <family val="2"/>
        <charset val="238"/>
      </rPr>
      <t>IMIDAN 50 WG</t>
    </r>
    <r>
      <rPr>
        <sz val="10"/>
        <color theme="1"/>
        <rFont val="Arial"/>
        <family val="2"/>
        <charset val="238"/>
      </rPr>
      <t>, fosmet	500,00 g/kg, pakiranje od 100 g ili jednakovrijedno</t>
    </r>
  </si>
  <si>
    <r>
      <rPr>
        <b/>
        <sz val="10"/>
        <color theme="1"/>
        <rFont val="Arial"/>
        <family val="2"/>
        <charset val="238"/>
      </rPr>
      <t>MINERALNO SVJETLO ULJE</t>
    </r>
    <r>
      <rPr>
        <sz val="10"/>
        <color theme="1"/>
        <rFont val="Arial"/>
        <family val="2"/>
        <charset val="238"/>
      </rPr>
      <t>, parafinsko ulje 800,00 g/l, pakiranje od 200ml ili jednakovrijedno</t>
    </r>
  </si>
  <si>
    <r>
      <rPr>
        <b/>
        <sz val="10"/>
        <color theme="1"/>
        <rFont val="Arial"/>
        <family val="2"/>
        <charset val="238"/>
      </rPr>
      <t>LASER</t>
    </r>
    <r>
      <rPr>
        <sz val="10"/>
        <color theme="1"/>
        <rFont val="Arial"/>
        <family val="2"/>
        <charset val="238"/>
      </rPr>
      <t xml:space="preserve"> spinosad 240,00 g/l, pakiranje od 50 ml ili jednakovrijedno	</t>
    </r>
  </si>
  <si>
    <r>
      <rPr>
        <b/>
        <sz val="10"/>
        <color theme="1"/>
        <rFont val="Arial"/>
        <family val="2"/>
        <charset val="238"/>
      </rPr>
      <t>MOVENTO</t>
    </r>
    <r>
      <rPr>
        <sz val="10"/>
        <color theme="1"/>
        <rFont val="Arial"/>
        <family val="2"/>
        <charset val="238"/>
      </rPr>
      <t>, spirotetramat 100,00 g/l, pakiranje od 1 l ili jednakovrijedno</t>
    </r>
  </si>
  <si>
    <r>
      <rPr>
        <b/>
        <sz val="10"/>
        <rFont val="Arial"/>
        <family val="2"/>
        <charset val="238"/>
      </rPr>
      <t>MODDUS 250 EC</t>
    </r>
    <r>
      <rPr>
        <sz val="10"/>
        <rFont val="Arial"/>
        <family val="2"/>
        <charset val="238"/>
      </rPr>
      <t xml:space="preserve">, trineksapak 250,00 g/l, pakiranje od 1l ili jednakovrijedno </t>
    </r>
  </si>
  <si>
    <r>
      <rPr>
        <b/>
        <sz val="10"/>
        <color theme="1"/>
        <rFont val="Arial"/>
        <family val="2"/>
        <charset val="238"/>
      </rPr>
      <t>MOSPILAN 20 SG</t>
    </r>
    <r>
      <rPr>
        <sz val="10"/>
        <color theme="1"/>
        <rFont val="Arial"/>
        <family val="2"/>
        <charset val="238"/>
      </rPr>
      <t>, acetamiprid 200 g/kg, pakiranje od 200g ili jednakovrijedno</t>
    </r>
  </si>
  <si>
    <r>
      <rPr>
        <b/>
        <sz val="10"/>
        <color theme="1"/>
        <rFont val="Arial"/>
        <family val="2"/>
        <charset val="238"/>
      </rPr>
      <t>NEORAM WG</t>
    </r>
    <r>
      <rPr>
        <sz val="10"/>
        <color theme="1"/>
        <rFont val="Arial"/>
        <family val="2"/>
        <charset val="238"/>
      </rPr>
      <t xml:space="preserve">, bakarni oksiklorid 375,00 g/kg, pakiranje od 200g ili jednakovrijedno	</t>
    </r>
  </si>
  <si>
    <r>
      <rPr>
        <b/>
        <sz val="10"/>
        <color theme="1"/>
        <rFont val="Arial"/>
        <family val="2"/>
        <charset val="238"/>
      </rPr>
      <t>ORTIVA</t>
    </r>
    <r>
      <rPr>
        <sz val="10"/>
        <color theme="1"/>
        <rFont val="Arial"/>
        <family val="2"/>
        <charset val="238"/>
      </rPr>
      <t>, azoksistrobin 250 g/l, pakiranje od 100 ml ili jednakovrijedno</t>
    </r>
  </si>
  <si>
    <r>
      <rPr>
        <b/>
        <sz val="10"/>
        <color theme="1"/>
        <rFont val="Arial"/>
        <family val="2"/>
        <charset val="238"/>
      </rPr>
      <t>IMPACT 25 SC</t>
    </r>
    <r>
      <rPr>
        <sz val="10"/>
        <color theme="1"/>
        <rFont val="Arial"/>
        <family val="2"/>
        <charset val="238"/>
      </rPr>
      <t>, flutriafol 250,00 g/l, pakiranje od 1l ili jednakovrijedno</t>
    </r>
  </si>
  <si>
    <r>
      <rPr>
        <b/>
        <sz val="10"/>
        <rFont val="Arial"/>
        <family val="2"/>
        <charset val="238"/>
      </rPr>
      <t>REVIVE II</t>
    </r>
    <r>
      <rPr>
        <sz val="10"/>
        <rFont val="Arial"/>
        <family val="2"/>
        <charset val="238"/>
      </rPr>
      <t>, emamektin benzoat 950,00 g/l, pakiranje od 1l ili jednakovrijedno</t>
    </r>
  </si>
  <si>
    <r>
      <rPr>
        <b/>
        <sz val="10"/>
        <color theme="1"/>
        <rFont val="Arial"/>
        <family val="2"/>
        <charset val="238"/>
      </rPr>
      <t>REDIGO PRO</t>
    </r>
    <r>
      <rPr>
        <sz val="10"/>
        <color theme="1"/>
        <rFont val="Arial"/>
        <family val="2"/>
        <charset val="238"/>
      </rPr>
      <t>, protiokonazol 150,00 g/l, tebukonazol 20 00 g/l, pakiranje od 5l ili jednakovrijedno</t>
    </r>
  </si>
  <si>
    <r>
      <rPr>
        <b/>
        <sz val="10"/>
        <color theme="1"/>
        <rFont val="Arial"/>
        <family val="2"/>
        <charset val="238"/>
      </rPr>
      <t>SUMIALFA 5 FL</t>
    </r>
    <r>
      <rPr>
        <sz val="10"/>
        <color theme="1"/>
        <rFont val="Arial"/>
        <family val="2"/>
        <charset val="238"/>
      </rPr>
      <t>,esfenvalerat 50 00 g/l, pakiranje od 200ml ili jednakovrijedno</t>
    </r>
  </si>
  <si>
    <r>
      <rPr>
        <b/>
        <sz val="10"/>
        <color theme="1"/>
        <rFont val="Arial"/>
        <family val="2"/>
        <charset val="238"/>
      </rPr>
      <t>SIVANTO PRIME</t>
    </r>
    <r>
      <rPr>
        <sz val="10"/>
        <color theme="1"/>
        <rFont val="Arial"/>
        <family val="2"/>
        <charset val="238"/>
      </rPr>
      <t>, flupiradifuron 200 g/l, pakiranje od 100 ml ili jednakovrijedno</t>
    </r>
  </si>
  <si>
    <r>
      <rPr>
        <b/>
        <sz val="10"/>
        <color theme="1"/>
        <rFont val="Arial"/>
        <family val="2"/>
        <charset val="238"/>
      </rPr>
      <t>VOLIAM TARGO</t>
    </r>
    <r>
      <rPr>
        <sz val="10"/>
        <color theme="1"/>
        <rFont val="Arial"/>
        <family val="2"/>
        <charset val="238"/>
      </rPr>
      <t>, klorantraniliprol 45,00 g/l, abamektin 18,00 g/l, pakiranje od 500ml ili jednakovrijedno</t>
    </r>
  </si>
  <si>
    <r>
      <rPr>
        <b/>
        <sz val="10"/>
        <color theme="1"/>
        <rFont val="Arial"/>
        <family val="2"/>
        <charset val="238"/>
      </rPr>
      <t>TALISMAN</t>
    </r>
    <r>
      <rPr>
        <sz val="10"/>
        <color theme="1"/>
        <rFont val="Arial"/>
        <family val="2"/>
        <charset val="238"/>
      </rPr>
      <t>, nikosulfuron 40 g/l, pakiranje 1l ili jednakovrijedno</t>
    </r>
  </si>
  <si>
    <r>
      <rPr>
        <b/>
        <sz val="10"/>
        <color theme="1"/>
        <rFont val="Arial"/>
        <family val="2"/>
        <charset val="238"/>
      </rPr>
      <t>TAROT 25 DF</t>
    </r>
    <r>
      <rPr>
        <sz val="10"/>
        <color theme="1"/>
        <rFont val="Arial"/>
        <family val="2"/>
        <charset val="238"/>
      </rPr>
      <t xml:space="preserve">, rimsulfuron 250,00 g/kg, pakiranje od 10g ili jednakovrijedno </t>
    </r>
  </si>
  <si>
    <r>
      <rPr>
        <b/>
        <sz val="10"/>
        <color theme="1"/>
        <rFont val="Arial"/>
        <family val="2"/>
        <charset val="238"/>
      </rPr>
      <t>EQUIP</t>
    </r>
    <r>
      <rPr>
        <sz val="10"/>
        <color theme="1"/>
        <rFont val="Arial"/>
        <family val="2"/>
        <charset val="238"/>
      </rPr>
      <t>, foramsulfuron 22,50 g/l, pakiranje od 1l ili jednakovrijedno</t>
    </r>
  </si>
  <si>
    <r>
      <rPr>
        <b/>
        <sz val="10"/>
        <color theme="1"/>
        <rFont val="Arial"/>
        <family val="2"/>
        <charset val="238"/>
      </rPr>
      <t>FUSILADE MAX</t>
    </r>
    <r>
      <rPr>
        <sz val="10"/>
        <color theme="1"/>
        <rFont val="Arial"/>
        <family val="2"/>
        <charset val="238"/>
      </rPr>
      <t>, fluazifop-P 125,00 g/l, pakiranje od 1l ili jednakovrijedno</t>
    </r>
  </si>
  <si>
    <r>
      <rPr>
        <b/>
        <sz val="10"/>
        <color theme="1"/>
        <rFont val="Arial"/>
        <family val="2"/>
        <charset val="238"/>
      </rPr>
      <t>AGIL 100 EC</t>
    </r>
    <r>
      <rPr>
        <sz val="10"/>
        <color theme="1"/>
        <rFont val="Arial"/>
        <family val="2"/>
        <charset val="238"/>
      </rPr>
      <t>, propakizafop 100,00 g/l, pakiranje od 1l ili jednakovrijedno</t>
    </r>
  </si>
  <si>
    <r>
      <rPr>
        <b/>
        <sz val="10"/>
        <color theme="1"/>
        <rFont val="Arial"/>
        <family val="2"/>
        <charset val="238"/>
      </rPr>
      <t>FOCUS ULTRA</t>
    </r>
    <r>
      <rPr>
        <sz val="10"/>
        <color theme="1"/>
        <rFont val="Arial"/>
        <family val="2"/>
        <charset val="238"/>
      </rPr>
      <t>, cikloksidim 100,00 g/l, pakiranje od  1 l ili jednakovrijedno</t>
    </r>
  </si>
  <si>
    <r>
      <rPr>
        <b/>
        <sz val="10"/>
        <rFont val="Arial"/>
        <family val="2"/>
        <charset val="238"/>
      </rPr>
      <t>SELECT SUPER</t>
    </r>
    <r>
      <rPr>
        <sz val="10"/>
        <rFont val="Arial"/>
        <family val="2"/>
        <charset val="238"/>
      </rPr>
      <t>, kletodim 123,00 g/l, pakiranje od 1l ili jednakovrijedno</t>
    </r>
  </si>
  <si>
    <r>
      <rPr>
        <b/>
        <sz val="10"/>
        <color theme="1"/>
        <rFont val="Arial"/>
        <family val="2"/>
        <charset val="238"/>
      </rPr>
      <t>STARANE 250</t>
    </r>
    <r>
      <rPr>
        <sz val="10"/>
        <color theme="1"/>
        <rFont val="Arial"/>
        <family val="2"/>
        <charset val="238"/>
      </rPr>
      <t>, Fluroksipir 360,00 g/l, pakiranje od 1l  ili jednakovrijedno</t>
    </r>
  </si>
  <si>
    <r>
      <rPr>
        <b/>
        <sz val="10"/>
        <color theme="1"/>
        <rFont val="Arial"/>
        <family val="2"/>
        <charset val="238"/>
      </rPr>
      <t>HERKULES</t>
    </r>
    <r>
      <rPr>
        <sz val="10"/>
        <color theme="1"/>
        <rFont val="Arial"/>
        <family val="2"/>
        <charset val="238"/>
      </rPr>
      <t>, glifosat 360,00 g/l, pakiranje od 1 l ili jednakovrijedno</t>
    </r>
  </si>
  <si>
    <r>
      <rPr>
        <b/>
        <sz val="10"/>
        <color theme="1"/>
        <rFont val="Arial"/>
        <family val="2"/>
        <charset val="238"/>
      </rPr>
      <t>PULSAR 40</t>
    </r>
    <r>
      <rPr>
        <sz val="10"/>
        <color theme="1"/>
        <rFont val="Arial"/>
        <family val="2"/>
        <charset val="238"/>
      </rPr>
      <t>, imamzamoks 40,00 g/l, pakiranje od 1l ili jednakovrijedno</t>
    </r>
  </si>
  <si>
    <t>Troškovnik Grupa C Centar za zaštitu bilja</t>
  </si>
  <si>
    <t>100 ml</t>
  </si>
  <si>
    <t>500 ml</t>
  </si>
  <si>
    <t>200 ml</t>
  </si>
  <si>
    <t>250 ml</t>
  </si>
  <si>
    <t>100 g</t>
  </si>
  <si>
    <t>50 ml</t>
  </si>
  <si>
    <t>200 g</t>
  </si>
  <si>
    <t>10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</si>
</sst>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3" borderId="8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49" fontId="15" fillId="3" borderId="4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49" fontId="14" fillId="3" borderId="4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9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4" fontId="2" fillId="0" borderId="0" xfId="0" applyNumberFormat="1" applyFont="1" applyFill="1" applyAlignment="1" applyProtection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4" fontId="4" fillId="3" borderId="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17" fillId="4" borderId="1" xfId="0" applyFont="1" applyFill="1" applyBorder="1" applyAlignment="1" applyProtection="1">
      <alignment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vertical="center" wrapText="1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2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85" zoomScaleNormal="85" workbookViewId="0">
      <selection activeCell="F49" sqref="F49:K49"/>
    </sheetView>
  </sheetViews>
  <sheetFormatPr defaultRowHeight="12" x14ac:dyDescent="0.25"/>
  <cols>
    <col min="1" max="1" width="3.42578125" style="15" customWidth="1"/>
    <col min="2" max="2" width="3.7109375" style="15" customWidth="1"/>
    <col min="3" max="3" width="37.5703125" style="15" customWidth="1"/>
    <col min="4" max="4" width="24.140625" style="15" customWidth="1"/>
    <col min="5" max="5" width="9.42578125" style="15" customWidth="1"/>
    <col min="6" max="6" width="8.42578125" style="15" customWidth="1"/>
    <col min="7" max="7" width="11.5703125" style="15" customWidth="1"/>
    <col min="8" max="8" width="10.28515625" style="15" customWidth="1"/>
    <col min="9" max="9" width="7.85546875" style="15" customWidth="1"/>
    <col min="10" max="10" width="11.140625" style="15" customWidth="1"/>
    <col min="11" max="11" width="14.28515625" style="19" customWidth="1"/>
    <col min="12" max="12" width="12" style="35" customWidth="1"/>
    <col min="13" max="13" width="9.140625" style="15"/>
    <col min="14" max="14" width="24.5703125" style="15" customWidth="1"/>
    <col min="15" max="16" width="13" style="15" customWidth="1"/>
    <col min="17" max="16384" width="9.140625" style="15"/>
  </cols>
  <sheetData>
    <row r="1" spans="1:12" s="21" customFormat="1" ht="15" x14ac:dyDescent="0.25">
      <c r="A1" s="61" t="s">
        <v>33</v>
      </c>
      <c r="B1" s="61"/>
      <c r="C1" s="61"/>
      <c r="D1" s="53"/>
      <c r="E1" s="53"/>
      <c r="G1" s="21" t="s">
        <v>34</v>
      </c>
      <c r="K1" s="53"/>
    </row>
    <row r="2" spans="1:12" s="21" customFormat="1" ht="15" x14ac:dyDescent="0.25">
      <c r="A2" s="61" t="s">
        <v>36</v>
      </c>
      <c r="B2" s="61"/>
      <c r="C2" s="61"/>
      <c r="D2" s="53"/>
      <c r="E2" s="53"/>
      <c r="K2" s="53"/>
    </row>
    <row r="3" spans="1:12" s="21" customFormat="1" ht="15" x14ac:dyDescent="0.25">
      <c r="A3" s="61" t="s">
        <v>35</v>
      </c>
      <c r="B3" s="61"/>
      <c r="C3" s="61"/>
      <c r="D3" s="53"/>
      <c r="E3" s="53"/>
      <c r="K3" s="53"/>
    </row>
    <row r="4" spans="1:12" s="53" customFormat="1" ht="21" customHeight="1" x14ac:dyDescent="0.25">
      <c r="A4" s="61"/>
      <c r="B4" s="61"/>
      <c r="C4" s="61"/>
      <c r="D4" s="60" t="s">
        <v>73</v>
      </c>
      <c r="E4" s="60"/>
      <c r="F4" s="60"/>
      <c r="G4" s="60"/>
      <c r="H4" s="60"/>
      <c r="I4" s="60"/>
    </row>
    <row r="5" spans="1:12" s="12" customFormat="1" ht="15" x14ac:dyDescent="0.25">
      <c r="C5" s="24"/>
      <c r="G5" s="25"/>
      <c r="H5" s="26"/>
      <c r="K5" s="27"/>
      <c r="L5" s="28"/>
    </row>
    <row r="6" spans="1:12" s="13" customFormat="1" ht="12.75" thickBot="1" x14ac:dyDescent="0.3">
      <c r="K6" s="29"/>
      <c r="L6" s="30"/>
    </row>
    <row r="7" spans="1:12" s="13" customFormat="1" ht="79.5" customHeight="1" thickBot="1" x14ac:dyDescent="0.3">
      <c r="A7" s="1" t="s">
        <v>0</v>
      </c>
      <c r="B7" s="1"/>
      <c r="C7" s="5" t="s">
        <v>1</v>
      </c>
      <c r="D7" s="1" t="s">
        <v>4</v>
      </c>
      <c r="E7" s="1" t="s">
        <v>3</v>
      </c>
      <c r="F7" s="1" t="s">
        <v>2</v>
      </c>
      <c r="G7" s="1" t="s">
        <v>6</v>
      </c>
      <c r="H7" s="1" t="s">
        <v>25</v>
      </c>
      <c r="I7" s="1" t="s">
        <v>7</v>
      </c>
      <c r="J7" s="22" t="s">
        <v>8</v>
      </c>
      <c r="K7" s="23" t="s">
        <v>26</v>
      </c>
    </row>
    <row r="8" spans="1:12" s="4" customFormat="1" ht="19.5" customHeight="1" x14ac:dyDescent="0.25">
      <c r="A8" s="6" t="s">
        <v>9</v>
      </c>
      <c r="B8" s="6" t="s">
        <v>10</v>
      </c>
      <c r="C8" s="6" t="s">
        <v>11</v>
      </c>
      <c r="D8" s="6" t="s">
        <v>5</v>
      </c>
      <c r="E8" s="6" t="s">
        <v>12</v>
      </c>
      <c r="F8" s="6" t="s">
        <v>13</v>
      </c>
      <c r="G8" s="6" t="s">
        <v>14</v>
      </c>
      <c r="H8" s="6" t="s">
        <v>27</v>
      </c>
      <c r="I8" s="6" t="s">
        <v>15</v>
      </c>
      <c r="J8" s="3" t="s">
        <v>16</v>
      </c>
      <c r="K8" s="6" t="s">
        <v>17</v>
      </c>
    </row>
    <row r="9" spans="1:12" s="32" customFormat="1" ht="27.75" customHeight="1" x14ac:dyDescent="0.25">
      <c r="A9" s="14"/>
      <c r="B9" s="31"/>
      <c r="C9" s="2" t="s">
        <v>18</v>
      </c>
      <c r="D9" s="14"/>
      <c r="E9" s="14"/>
      <c r="F9" s="14"/>
      <c r="G9" s="14"/>
      <c r="H9" s="14" t="s">
        <v>30</v>
      </c>
      <c r="I9" s="14"/>
      <c r="J9" s="2" t="s">
        <v>31</v>
      </c>
      <c r="K9" s="20" t="s">
        <v>32</v>
      </c>
    </row>
    <row r="10" spans="1:12" ht="53.25" customHeight="1" x14ac:dyDescent="0.25">
      <c r="A10" s="33">
        <v>1</v>
      </c>
      <c r="B10" s="55"/>
      <c r="C10" s="43" t="s">
        <v>38</v>
      </c>
      <c r="D10" s="34"/>
      <c r="E10" s="44" t="s">
        <v>37</v>
      </c>
      <c r="F10" s="45">
        <v>1</v>
      </c>
      <c r="G10" s="7"/>
      <c r="H10" s="8">
        <f>(F10*G10)</f>
        <v>0</v>
      </c>
      <c r="I10" s="9"/>
      <c r="J10" s="10">
        <f>F10*G10*I10</f>
        <v>0</v>
      </c>
      <c r="K10" s="8">
        <f>H10+J10</f>
        <v>0</v>
      </c>
    </row>
    <row r="11" spans="1:12" ht="47.25" customHeight="1" x14ac:dyDescent="0.25">
      <c r="A11" s="36">
        <f>(A10+1)</f>
        <v>2</v>
      </c>
      <c r="B11" s="56"/>
      <c r="C11" s="43" t="s">
        <v>39</v>
      </c>
      <c r="D11" s="37"/>
      <c r="E11" s="44" t="s">
        <v>74</v>
      </c>
      <c r="F11" s="45">
        <v>1</v>
      </c>
      <c r="G11" s="11"/>
      <c r="H11" s="8">
        <f t="shared" ref="H11:H44" si="0">(F11*G11)</f>
        <v>0</v>
      </c>
      <c r="I11" s="9"/>
      <c r="J11" s="10">
        <f t="shared" ref="J11:J22" si="1">F11*G11*I11</f>
        <v>0</v>
      </c>
      <c r="K11" s="8">
        <f t="shared" ref="K11:K22" si="2">H11+J11</f>
        <v>0</v>
      </c>
    </row>
    <row r="12" spans="1:12" ht="48.75" customHeight="1" x14ac:dyDescent="0.25">
      <c r="A12" s="36">
        <f t="shared" ref="A12" si="3">(A11+1)</f>
        <v>3</v>
      </c>
      <c r="B12" s="56"/>
      <c r="C12" s="43" t="s">
        <v>40</v>
      </c>
      <c r="D12" s="37"/>
      <c r="E12" s="44" t="s">
        <v>29</v>
      </c>
      <c r="F12" s="45">
        <v>1</v>
      </c>
      <c r="G12" s="11"/>
      <c r="H12" s="8">
        <f t="shared" si="0"/>
        <v>0</v>
      </c>
      <c r="I12" s="9"/>
      <c r="J12" s="10">
        <f t="shared" si="1"/>
        <v>0</v>
      </c>
      <c r="K12" s="8">
        <f t="shared" si="2"/>
        <v>0</v>
      </c>
    </row>
    <row r="13" spans="1:12" ht="53.25" customHeight="1" x14ac:dyDescent="0.25">
      <c r="A13" s="33">
        <v>4</v>
      </c>
      <c r="B13" s="56"/>
      <c r="C13" s="43" t="s">
        <v>41</v>
      </c>
      <c r="D13" s="37"/>
      <c r="E13" s="46" t="s">
        <v>75</v>
      </c>
      <c r="F13" s="47">
        <v>1</v>
      </c>
      <c r="G13" s="11"/>
      <c r="H13" s="8">
        <f t="shared" si="0"/>
        <v>0</v>
      </c>
      <c r="I13" s="9"/>
      <c r="J13" s="10">
        <f t="shared" si="1"/>
        <v>0</v>
      </c>
      <c r="K13" s="8">
        <f t="shared" si="2"/>
        <v>0</v>
      </c>
    </row>
    <row r="14" spans="1:12" ht="49.5" customHeight="1" x14ac:dyDescent="0.25">
      <c r="A14" s="36">
        <v>5</v>
      </c>
      <c r="B14" s="56"/>
      <c r="C14" s="43" t="s">
        <v>42</v>
      </c>
      <c r="D14" s="37"/>
      <c r="E14" s="46" t="s">
        <v>74</v>
      </c>
      <c r="F14" s="47">
        <v>1</v>
      </c>
      <c r="G14" s="11"/>
      <c r="H14" s="8">
        <f t="shared" si="0"/>
        <v>0</v>
      </c>
      <c r="I14" s="9"/>
      <c r="J14" s="10">
        <f t="shared" si="1"/>
        <v>0</v>
      </c>
      <c r="K14" s="8">
        <f t="shared" si="2"/>
        <v>0</v>
      </c>
    </row>
    <row r="15" spans="1:12" ht="49.5" customHeight="1" x14ac:dyDescent="0.25">
      <c r="A15" s="36">
        <v>6</v>
      </c>
      <c r="B15" s="56"/>
      <c r="C15" s="48" t="s">
        <v>43</v>
      </c>
      <c r="D15" s="37"/>
      <c r="E15" s="46" t="s">
        <v>74</v>
      </c>
      <c r="F15" s="47">
        <v>1</v>
      </c>
      <c r="G15" s="11"/>
      <c r="H15" s="8">
        <f t="shared" si="0"/>
        <v>0</v>
      </c>
      <c r="I15" s="9"/>
      <c r="J15" s="10">
        <f t="shared" si="1"/>
        <v>0</v>
      </c>
      <c r="K15" s="8">
        <f t="shared" si="2"/>
        <v>0</v>
      </c>
    </row>
    <row r="16" spans="1:12" s="35" customFormat="1" ht="51.75" customHeight="1" x14ac:dyDescent="0.25">
      <c r="A16" s="33">
        <v>7</v>
      </c>
      <c r="B16" s="56"/>
      <c r="C16" s="43" t="s">
        <v>44</v>
      </c>
      <c r="D16" s="37"/>
      <c r="E16" s="44" t="s">
        <v>29</v>
      </c>
      <c r="F16" s="45">
        <v>1</v>
      </c>
      <c r="G16" s="11"/>
      <c r="H16" s="8">
        <f t="shared" si="0"/>
        <v>0</v>
      </c>
      <c r="I16" s="9"/>
      <c r="J16" s="10">
        <f t="shared" si="1"/>
        <v>0</v>
      </c>
      <c r="K16" s="8">
        <f t="shared" si="2"/>
        <v>0</v>
      </c>
    </row>
    <row r="17" spans="1:11" s="35" customFormat="1" ht="36.75" customHeight="1" x14ac:dyDescent="0.25">
      <c r="A17" s="36">
        <v>8</v>
      </c>
      <c r="B17" s="56"/>
      <c r="C17" s="43" t="s">
        <v>45</v>
      </c>
      <c r="D17" s="37"/>
      <c r="E17" s="44" t="s">
        <v>76</v>
      </c>
      <c r="F17" s="45">
        <v>1</v>
      </c>
      <c r="G17" s="11"/>
      <c r="H17" s="8">
        <f t="shared" si="0"/>
        <v>0</v>
      </c>
      <c r="I17" s="9"/>
      <c r="J17" s="10">
        <f t="shared" si="1"/>
        <v>0</v>
      </c>
      <c r="K17" s="8">
        <f t="shared" si="2"/>
        <v>0</v>
      </c>
    </row>
    <row r="18" spans="1:11" s="35" customFormat="1" ht="51" customHeight="1" x14ac:dyDescent="0.25">
      <c r="A18" s="36">
        <v>9</v>
      </c>
      <c r="B18" s="56"/>
      <c r="C18" s="43" t="s">
        <v>46</v>
      </c>
      <c r="D18" s="37"/>
      <c r="E18" s="49" t="s">
        <v>74</v>
      </c>
      <c r="F18" s="50">
        <v>1</v>
      </c>
      <c r="G18" s="11"/>
      <c r="H18" s="8">
        <f t="shared" si="0"/>
        <v>0</v>
      </c>
      <c r="I18" s="9"/>
      <c r="J18" s="10">
        <f t="shared" si="1"/>
        <v>0</v>
      </c>
      <c r="K18" s="8">
        <f t="shared" si="2"/>
        <v>0</v>
      </c>
    </row>
    <row r="19" spans="1:11" s="35" customFormat="1" ht="57.75" customHeight="1" x14ac:dyDescent="0.25">
      <c r="A19" s="33">
        <v>10</v>
      </c>
      <c r="B19" s="56"/>
      <c r="C19" s="43" t="s">
        <v>47</v>
      </c>
      <c r="D19" s="37"/>
      <c r="E19" s="44" t="s">
        <v>77</v>
      </c>
      <c r="F19" s="45">
        <v>1</v>
      </c>
      <c r="G19" s="11"/>
      <c r="H19" s="8">
        <f t="shared" si="0"/>
        <v>0</v>
      </c>
      <c r="I19" s="9"/>
      <c r="J19" s="10">
        <f t="shared" si="1"/>
        <v>0</v>
      </c>
      <c r="K19" s="8">
        <f t="shared" si="2"/>
        <v>0</v>
      </c>
    </row>
    <row r="20" spans="1:11" s="35" customFormat="1" ht="56.25" customHeight="1" x14ac:dyDescent="0.25">
      <c r="A20" s="36">
        <v>11</v>
      </c>
      <c r="B20" s="56"/>
      <c r="C20" s="43" t="s">
        <v>48</v>
      </c>
      <c r="D20" s="37"/>
      <c r="E20" s="44" t="s">
        <v>29</v>
      </c>
      <c r="F20" s="45">
        <v>1</v>
      </c>
      <c r="G20" s="11"/>
      <c r="H20" s="8">
        <f t="shared" si="0"/>
        <v>0</v>
      </c>
      <c r="I20" s="9"/>
      <c r="J20" s="10">
        <f t="shared" si="1"/>
        <v>0</v>
      </c>
      <c r="K20" s="8">
        <f t="shared" si="2"/>
        <v>0</v>
      </c>
    </row>
    <row r="21" spans="1:11" s="35" customFormat="1" ht="38.25" customHeight="1" x14ac:dyDescent="0.25">
      <c r="A21" s="36">
        <v>12</v>
      </c>
      <c r="B21" s="56"/>
      <c r="C21" s="43" t="s">
        <v>49</v>
      </c>
      <c r="D21" s="37"/>
      <c r="E21" s="44" t="s">
        <v>78</v>
      </c>
      <c r="F21" s="45">
        <v>1</v>
      </c>
      <c r="G21" s="11"/>
      <c r="H21" s="8">
        <f t="shared" si="0"/>
        <v>0</v>
      </c>
      <c r="I21" s="9"/>
      <c r="J21" s="10">
        <f t="shared" si="1"/>
        <v>0</v>
      </c>
      <c r="K21" s="8">
        <f t="shared" si="2"/>
        <v>0</v>
      </c>
    </row>
    <row r="22" spans="1:11" s="35" customFormat="1" ht="45" customHeight="1" x14ac:dyDescent="0.25">
      <c r="A22" s="33">
        <v>13</v>
      </c>
      <c r="B22" s="56"/>
      <c r="C22" s="43" t="s">
        <v>50</v>
      </c>
      <c r="D22" s="37"/>
      <c r="E22" s="44" t="s">
        <v>29</v>
      </c>
      <c r="F22" s="45">
        <v>1</v>
      </c>
      <c r="G22" s="11"/>
      <c r="H22" s="8">
        <f t="shared" si="0"/>
        <v>0</v>
      </c>
      <c r="I22" s="9"/>
      <c r="J22" s="10">
        <f t="shared" si="1"/>
        <v>0</v>
      </c>
      <c r="K22" s="8">
        <f t="shared" si="2"/>
        <v>0</v>
      </c>
    </row>
    <row r="23" spans="1:11" s="35" customFormat="1" ht="36.75" customHeight="1" x14ac:dyDescent="0.25">
      <c r="A23" s="36">
        <v>14</v>
      </c>
      <c r="B23" s="54"/>
      <c r="C23" s="43" t="s">
        <v>51</v>
      </c>
      <c r="D23" s="37"/>
      <c r="E23" s="44" t="s">
        <v>79</v>
      </c>
      <c r="F23" s="45">
        <v>1</v>
      </c>
      <c r="G23" s="11"/>
      <c r="H23" s="8">
        <f t="shared" si="0"/>
        <v>0</v>
      </c>
      <c r="I23" s="9"/>
      <c r="J23" s="10">
        <f t="shared" ref="J23:J30" si="4">F23*G23*I23</f>
        <v>0</v>
      </c>
      <c r="K23" s="8">
        <f t="shared" ref="K23:K30" si="5">H23+J23</f>
        <v>0</v>
      </c>
    </row>
    <row r="24" spans="1:11" s="35" customFormat="1" ht="36.75" customHeight="1" x14ac:dyDescent="0.25">
      <c r="A24" s="36">
        <v>15</v>
      </c>
      <c r="B24" s="54"/>
      <c r="C24" s="43" t="s">
        <v>52</v>
      </c>
      <c r="D24" s="37"/>
      <c r="E24" s="44" t="s">
        <v>29</v>
      </c>
      <c r="F24" s="45">
        <v>1</v>
      </c>
      <c r="G24" s="11"/>
      <c r="H24" s="8">
        <f t="shared" si="0"/>
        <v>0</v>
      </c>
      <c r="I24" s="9"/>
      <c r="J24" s="10">
        <f t="shared" si="4"/>
        <v>0</v>
      </c>
      <c r="K24" s="8">
        <f t="shared" si="5"/>
        <v>0</v>
      </c>
    </row>
    <row r="25" spans="1:11" s="35" customFormat="1" ht="36.75" customHeight="1" x14ac:dyDescent="0.25">
      <c r="A25" s="33">
        <v>16</v>
      </c>
      <c r="B25" s="54"/>
      <c r="C25" s="51" t="s">
        <v>53</v>
      </c>
      <c r="D25" s="37"/>
      <c r="E25" s="44" t="s">
        <v>29</v>
      </c>
      <c r="F25" s="45">
        <v>1</v>
      </c>
      <c r="G25" s="11"/>
      <c r="H25" s="8">
        <f t="shared" si="0"/>
        <v>0</v>
      </c>
      <c r="I25" s="9"/>
      <c r="J25" s="10">
        <f t="shared" si="4"/>
        <v>0</v>
      </c>
      <c r="K25" s="8">
        <f t="shared" si="5"/>
        <v>0</v>
      </c>
    </row>
    <row r="26" spans="1:11" s="35" customFormat="1" ht="36.75" customHeight="1" x14ac:dyDescent="0.25">
      <c r="A26" s="36">
        <v>17</v>
      </c>
      <c r="B26" s="54"/>
      <c r="C26" s="43" t="s">
        <v>54</v>
      </c>
      <c r="D26" s="37"/>
      <c r="E26" s="44" t="s">
        <v>80</v>
      </c>
      <c r="F26" s="45">
        <v>1</v>
      </c>
      <c r="G26" s="11"/>
      <c r="H26" s="8">
        <f t="shared" si="0"/>
        <v>0</v>
      </c>
      <c r="I26" s="9"/>
      <c r="J26" s="10">
        <f t="shared" si="4"/>
        <v>0</v>
      </c>
      <c r="K26" s="8">
        <f t="shared" si="5"/>
        <v>0</v>
      </c>
    </row>
    <row r="27" spans="1:11" s="35" customFormat="1" ht="36.75" customHeight="1" x14ac:dyDescent="0.25">
      <c r="A27" s="36">
        <v>18</v>
      </c>
      <c r="B27" s="54"/>
      <c r="C27" s="43" t="s">
        <v>55</v>
      </c>
      <c r="D27" s="37"/>
      <c r="E27" s="44" t="s">
        <v>37</v>
      </c>
      <c r="F27" s="45">
        <v>1</v>
      </c>
      <c r="G27" s="11"/>
      <c r="H27" s="8">
        <f t="shared" si="0"/>
        <v>0</v>
      </c>
      <c r="I27" s="9"/>
      <c r="J27" s="10">
        <f t="shared" si="4"/>
        <v>0</v>
      </c>
      <c r="K27" s="8">
        <f t="shared" si="5"/>
        <v>0</v>
      </c>
    </row>
    <row r="28" spans="1:11" s="35" customFormat="1" ht="36.75" customHeight="1" x14ac:dyDescent="0.25">
      <c r="A28" s="33">
        <v>19</v>
      </c>
      <c r="B28" s="54"/>
      <c r="C28" s="43" t="s">
        <v>56</v>
      </c>
      <c r="D28" s="37"/>
      <c r="E28" s="44" t="s">
        <v>74</v>
      </c>
      <c r="F28" s="45">
        <v>1</v>
      </c>
      <c r="G28" s="11"/>
      <c r="H28" s="8">
        <f t="shared" si="0"/>
        <v>0</v>
      </c>
      <c r="I28" s="9"/>
      <c r="J28" s="10">
        <f t="shared" si="4"/>
        <v>0</v>
      </c>
      <c r="K28" s="8">
        <f t="shared" si="5"/>
        <v>0</v>
      </c>
    </row>
    <row r="29" spans="1:11" s="35" customFormat="1" ht="36.75" customHeight="1" x14ac:dyDescent="0.25">
      <c r="A29" s="36">
        <v>20</v>
      </c>
      <c r="B29" s="54"/>
      <c r="C29" s="43" t="s">
        <v>57</v>
      </c>
      <c r="D29" s="37"/>
      <c r="E29" s="44" t="s">
        <v>29</v>
      </c>
      <c r="F29" s="45">
        <v>1</v>
      </c>
      <c r="G29" s="11"/>
      <c r="H29" s="8">
        <f t="shared" si="0"/>
        <v>0</v>
      </c>
      <c r="I29" s="9"/>
      <c r="J29" s="10">
        <f t="shared" si="4"/>
        <v>0</v>
      </c>
      <c r="K29" s="8">
        <f t="shared" si="5"/>
        <v>0</v>
      </c>
    </row>
    <row r="30" spans="1:11" s="35" customFormat="1" ht="36.75" customHeight="1" x14ac:dyDescent="0.25">
      <c r="A30" s="36">
        <v>21</v>
      </c>
      <c r="B30" s="54"/>
      <c r="C30" s="51" t="s">
        <v>58</v>
      </c>
      <c r="D30" s="37"/>
      <c r="E30" s="44" t="s">
        <v>29</v>
      </c>
      <c r="F30" s="45">
        <v>1</v>
      </c>
      <c r="G30" s="11"/>
      <c r="H30" s="8">
        <f t="shared" si="0"/>
        <v>0</v>
      </c>
      <c r="I30" s="9"/>
      <c r="J30" s="10">
        <f t="shared" si="4"/>
        <v>0</v>
      </c>
      <c r="K30" s="8">
        <f t="shared" si="5"/>
        <v>0</v>
      </c>
    </row>
    <row r="31" spans="1:11" s="35" customFormat="1" ht="52.5" customHeight="1" x14ac:dyDescent="0.25">
      <c r="A31" s="33">
        <v>22</v>
      </c>
      <c r="B31" s="54"/>
      <c r="C31" s="43" t="s">
        <v>59</v>
      </c>
      <c r="D31" s="37"/>
      <c r="E31" s="44" t="s">
        <v>29</v>
      </c>
      <c r="F31" s="45">
        <v>5</v>
      </c>
      <c r="G31" s="11"/>
      <c r="H31" s="8">
        <f t="shared" si="0"/>
        <v>0</v>
      </c>
      <c r="I31" s="9"/>
      <c r="J31" s="10">
        <f t="shared" ref="J31:J44" si="6">F31*G31*I31</f>
        <v>0</v>
      </c>
      <c r="K31" s="8">
        <f t="shared" ref="K31:K44" si="7">H31+J31</f>
        <v>0</v>
      </c>
    </row>
    <row r="32" spans="1:11" s="35" customFormat="1" ht="36.75" customHeight="1" x14ac:dyDescent="0.25">
      <c r="A32" s="36">
        <v>23</v>
      </c>
      <c r="B32" s="54"/>
      <c r="C32" s="43" t="s">
        <v>60</v>
      </c>
      <c r="D32" s="37"/>
      <c r="E32" s="44" t="s">
        <v>76</v>
      </c>
      <c r="F32" s="45">
        <v>1</v>
      </c>
      <c r="G32" s="11"/>
      <c r="H32" s="8">
        <f t="shared" si="0"/>
        <v>0</v>
      </c>
      <c r="I32" s="9"/>
      <c r="J32" s="10">
        <f t="shared" si="6"/>
        <v>0</v>
      </c>
      <c r="K32" s="8">
        <f t="shared" si="7"/>
        <v>0</v>
      </c>
    </row>
    <row r="33" spans="1:12" s="35" customFormat="1" ht="36.75" customHeight="1" x14ac:dyDescent="0.25">
      <c r="A33" s="36">
        <v>24</v>
      </c>
      <c r="B33" s="54"/>
      <c r="C33" s="43" t="s">
        <v>61</v>
      </c>
      <c r="D33" s="37"/>
      <c r="E33" s="44" t="s">
        <v>74</v>
      </c>
      <c r="F33" s="45">
        <v>1</v>
      </c>
      <c r="G33" s="11"/>
      <c r="H33" s="8">
        <f t="shared" si="0"/>
        <v>0</v>
      </c>
      <c r="I33" s="9"/>
      <c r="J33" s="10">
        <f t="shared" si="6"/>
        <v>0</v>
      </c>
      <c r="K33" s="8">
        <f t="shared" si="7"/>
        <v>0</v>
      </c>
    </row>
    <row r="34" spans="1:12" s="35" customFormat="1" ht="47.25" customHeight="1" x14ac:dyDescent="0.25">
      <c r="A34" s="33">
        <v>25</v>
      </c>
      <c r="B34" s="54"/>
      <c r="C34" s="43" t="s">
        <v>62</v>
      </c>
      <c r="D34" s="37"/>
      <c r="E34" s="44" t="s">
        <v>75</v>
      </c>
      <c r="F34" s="45">
        <v>1</v>
      </c>
      <c r="G34" s="11"/>
      <c r="H34" s="8">
        <f t="shared" si="0"/>
        <v>0</v>
      </c>
      <c r="I34" s="9"/>
      <c r="J34" s="10">
        <f t="shared" si="6"/>
        <v>0</v>
      </c>
      <c r="K34" s="8">
        <f t="shared" si="7"/>
        <v>0</v>
      </c>
    </row>
    <row r="35" spans="1:12" s="35" customFormat="1" ht="36.75" customHeight="1" x14ac:dyDescent="0.25">
      <c r="A35" s="36">
        <v>26</v>
      </c>
      <c r="B35" s="54"/>
      <c r="C35" s="43" t="s">
        <v>63</v>
      </c>
      <c r="D35" s="37"/>
      <c r="E35" s="44" t="s">
        <v>29</v>
      </c>
      <c r="F35" s="45">
        <v>1</v>
      </c>
      <c r="G35" s="11"/>
      <c r="H35" s="8">
        <f t="shared" si="0"/>
        <v>0</v>
      </c>
      <c r="I35" s="9"/>
      <c r="J35" s="10">
        <f t="shared" si="6"/>
        <v>0</v>
      </c>
      <c r="K35" s="8">
        <f t="shared" si="7"/>
        <v>0</v>
      </c>
    </row>
    <row r="36" spans="1:12" s="35" customFormat="1" ht="36.75" customHeight="1" x14ac:dyDescent="0.25">
      <c r="A36" s="36">
        <v>27</v>
      </c>
      <c r="B36" s="54"/>
      <c r="C36" s="43" t="s">
        <v>64</v>
      </c>
      <c r="D36" s="37"/>
      <c r="E36" s="44" t="s">
        <v>81</v>
      </c>
      <c r="F36" s="45">
        <v>1</v>
      </c>
      <c r="G36" s="11"/>
      <c r="H36" s="8">
        <f t="shared" si="0"/>
        <v>0</v>
      </c>
      <c r="I36" s="9"/>
      <c r="J36" s="10">
        <f t="shared" si="6"/>
        <v>0</v>
      </c>
      <c r="K36" s="8">
        <f t="shared" si="7"/>
        <v>0</v>
      </c>
    </row>
    <row r="37" spans="1:12" s="35" customFormat="1" ht="36.75" customHeight="1" x14ac:dyDescent="0.25">
      <c r="A37" s="33">
        <v>28</v>
      </c>
      <c r="B37" s="54"/>
      <c r="C37" s="43" t="s">
        <v>65</v>
      </c>
      <c r="D37" s="37"/>
      <c r="E37" s="44" t="s">
        <v>29</v>
      </c>
      <c r="F37" s="45">
        <v>1</v>
      </c>
      <c r="G37" s="11"/>
      <c r="H37" s="8">
        <f t="shared" si="0"/>
        <v>0</v>
      </c>
      <c r="I37" s="9"/>
      <c r="J37" s="10">
        <f t="shared" si="6"/>
        <v>0</v>
      </c>
      <c r="K37" s="8">
        <f t="shared" si="7"/>
        <v>0</v>
      </c>
    </row>
    <row r="38" spans="1:12" s="35" customFormat="1" ht="36.75" customHeight="1" x14ac:dyDescent="0.25">
      <c r="A38" s="36">
        <v>29</v>
      </c>
      <c r="B38" s="54"/>
      <c r="C38" s="43" t="s">
        <v>66</v>
      </c>
      <c r="D38" s="37"/>
      <c r="E38" s="44" t="s">
        <v>29</v>
      </c>
      <c r="F38" s="45">
        <v>1</v>
      </c>
      <c r="G38" s="11"/>
      <c r="H38" s="8">
        <f t="shared" si="0"/>
        <v>0</v>
      </c>
      <c r="I38" s="9"/>
      <c r="J38" s="10">
        <f t="shared" si="6"/>
        <v>0</v>
      </c>
      <c r="K38" s="8">
        <f t="shared" si="7"/>
        <v>0</v>
      </c>
    </row>
    <row r="39" spans="1:12" s="35" customFormat="1" ht="36.75" customHeight="1" x14ac:dyDescent="0.25">
      <c r="A39" s="36">
        <v>30</v>
      </c>
      <c r="B39" s="54"/>
      <c r="C39" s="48" t="s">
        <v>67</v>
      </c>
      <c r="D39" s="37"/>
      <c r="E39" s="44" t="s">
        <v>29</v>
      </c>
      <c r="F39" s="45">
        <v>1</v>
      </c>
      <c r="G39" s="11"/>
      <c r="H39" s="8">
        <f t="shared" si="0"/>
        <v>0</v>
      </c>
      <c r="I39" s="9"/>
      <c r="J39" s="10">
        <f t="shared" si="6"/>
        <v>0</v>
      </c>
      <c r="K39" s="8">
        <f t="shared" si="7"/>
        <v>0</v>
      </c>
    </row>
    <row r="40" spans="1:12" s="35" customFormat="1" ht="36.75" customHeight="1" x14ac:dyDescent="0.25">
      <c r="A40" s="33">
        <v>31</v>
      </c>
      <c r="B40" s="54"/>
      <c r="C40" s="43" t="s">
        <v>68</v>
      </c>
      <c r="D40" s="37"/>
      <c r="E40" s="44" t="s">
        <v>29</v>
      </c>
      <c r="F40" s="45">
        <v>1</v>
      </c>
      <c r="G40" s="11"/>
      <c r="H40" s="8">
        <f t="shared" si="0"/>
        <v>0</v>
      </c>
      <c r="I40" s="9"/>
      <c r="J40" s="10">
        <f t="shared" si="6"/>
        <v>0</v>
      </c>
      <c r="K40" s="8">
        <f t="shared" si="7"/>
        <v>0</v>
      </c>
    </row>
    <row r="41" spans="1:12" s="35" customFormat="1" ht="36.75" customHeight="1" x14ac:dyDescent="0.25">
      <c r="A41" s="36">
        <v>32</v>
      </c>
      <c r="B41" s="54"/>
      <c r="C41" s="51" t="s">
        <v>69</v>
      </c>
      <c r="D41" s="37"/>
      <c r="E41" s="44" t="s">
        <v>29</v>
      </c>
      <c r="F41" s="45">
        <v>1</v>
      </c>
      <c r="G41" s="11"/>
      <c r="H41" s="8">
        <f t="shared" si="0"/>
        <v>0</v>
      </c>
      <c r="I41" s="9"/>
      <c r="J41" s="10">
        <f t="shared" si="6"/>
        <v>0</v>
      </c>
      <c r="K41" s="8">
        <f t="shared" si="7"/>
        <v>0</v>
      </c>
    </row>
    <row r="42" spans="1:12" s="35" customFormat="1" ht="36.75" customHeight="1" x14ac:dyDescent="0.25">
      <c r="A42" s="36">
        <v>33</v>
      </c>
      <c r="B42" s="54"/>
      <c r="C42" s="43" t="s">
        <v>70</v>
      </c>
      <c r="D42" s="37"/>
      <c r="E42" s="44" t="s">
        <v>29</v>
      </c>
      <c r="F42" s="45">
        <v>1</v>
      </c>
      <c r="G42" s="11"/>
      <c r="H42" s="8">
        <f t="shared" si="0"/>
        <v>0</v>
      </c>
      <c r="I42" s="9"/>
      <c r="J42" s="10">
        <f t="shared" si="6"/>
        <v>0</v>
      </c>
      <c r="K42" s="8">
        <f t="shared" si="7"/>
        <v>0</v>
      </c>
    </row>
    <row r="43" spans="1:12" s="35" customFormat="1" ht="36.75" customHeight="1" x14ac:dyDescent="0.25">
      <c r="A43" s="33">
        <v>34</v>
      </c>
      <c r="B43" s="54"/>
      <c r="C43" s="43" t="s">
        <v>71</v>
      </c>
      <c r="D43" s="37"/>
      <c r="E43" s="44" t="s">
        <v>29</v>
      </c>
      <c r="F43" s="52">
        <v>1</v>
      </c>
      <c r="G43" s="11"/>
      <c r="H43" s="8">
        <f t="shared" si="0"/>
        <v>0</v>
      </c>
      <c r="I43" s="9"/>
      <c r="J43" s="10">
        <f t="shared" si="6"/>
        <v>0</v>
      </c>
      <c r="K43" s="8">
        <f t="shared" si="7"/>
        <v>0</v>
      </c>
    </row>
    <row r="44" spans="1:12" s="35" customFormat="1" ht="36.75" customHeight="1" x14ac:dyDescent="0.25">
      <c r="A44" s="36">
        <v>35</v>
      </c>
      <c r="B44" s="54"/>
      <c r="C44" s="43" t="s">
        <v>72</v>
      </c>
      <c r="D44" s="37"/>
      <c r="E44" s="44" t="s">
        <v>29</v>
      </c>
      <c r="F44" s="52">
        <v>1</v>
      </c>
      <c r="G44" s="11"/>
      <c r="H44" s="8">
        <f t="shared" si="0"/>
        <v>0</v>
      </c>
      <c r="I44" s="9"/>
      <c r="J44" s="10">
        <f t="shared" si="6"/>
        <v>0</v>
      </c>
      <c r="K44" s="8">
        <f t="shared" si="7"/>
        <v>0</v>
      </c>
    </row>
    <row r="45" spans="1:12" s="35" customFormat="1" ht="24.75" customHeight="1" x14ac:dyDescent="0.25">
      <c r="A45" s="15"/>
      <c r="B45" s="15"/>
      <c r="C45" s="15"/>
      <c r="D45" s="15"/>
      <c r="E45" s="57" t="s">
        <v>19</v>
      </c>
      <c r="F45" s="57"/>
      <c r="G45" s="57"/>
      <c r="H45" s="42">
        <f>SUM(H10:H44)</f>
        <v>0</v>
      </c>
      <c r="I45" s="15"/>
      <c r="J45" s="16"/>
      <c r="K45" s="17"/>
      <c r="L45" s="38"/>
    </row>
    <row r="46" spans="1:12" ht="57.75" customHeight="1" x14ac:dyDescent="0.25">
      <c r="C46" s="39" t="s">
        <v>28</v>
      </c>
      <c r="E46" s="57" t="s">
        <v>20</v>
      </c>
      <c r="F46" s="57"/>
      <c r="G46" s="57"/>
      <c r="H46" s="42">
        <f>SUM(J10:J44)</f>
        <v>0</v>
      </c>
      <c r="K46" s="18"/>
    </row>
    <row r="47" spans="1:12" ht="24.75" customHeight="1" x14ac:dyDescent="0.25">
      <c r="E47" s="57" t="s">
        <v>21</v>
      </c>
      <c r="F47" s="57"/>
      <c r="G47" s="57"/>
      <c r="H47" s="42">
        <f>(H45+H46)</f>
        <v>0</v>
      </c>
    </row>
    <row r="48" spans="1:12" ht="24.75" customHeight="1" x14ac:dyDescent="0.25">
      <c r="F48" s="40"/>
      <c r="G48" s="40"/>
      <c r="H48" s="41"/>
    </row>
    <row r="49" spans="1:11" ht="24.75" customHeight="1" x14ac:dyDescent="0.25">
      <c r="A49" s="62" t="s">
        <v>22</v>
      </c>
      <c r="B49" s="62"/>
      <c r="C49" s="62"/>
      <c r="F49" s="63"/>
      <c r="G49" s="63"/>
      <c r="H49" s="63"/>
      <c r="I49" s="63"/>
      <c r="J49" s="63"/>
      <c r="K49" s="63"/>
    </row>
    <row r="50" spans="1:11" ht="15" customHeight="1" x14ac:dyDescent="0.25">
      <c r="A50" s="58" t="s">
        <v>23</v>
      </c>
      <c r="B50" s="58"/>
      <c r="C50" s="58"/>
      <c r="F50" s="59" t="s">
        <v>24</v>
      </c>
      <c r="G50" s="59"/>
      <c r="H50" s="59"/>
      <c r="I50" s="59"/>
      <c r="J50" s="59"/>
      <c r="K50" s="59"/>
    </row>
  </sheetData>
  <sheetProtection algorithmName="SHA-512" hashValue="g6FkhU4LQX7Wk5a4XWR0EVRYkOf5SQwojxldc2mAQwRQyJeV01ilKEz4bWlWSCro5bX4xs7qSU/rOEYpev4oWg==" saltValue="xdLCscgd7Cke3JtI2qn95w==" spinCount="100000" sheet="1" selectLockedCells="1"/>
  <mergeCells count="13">
    <mergeCell ref="D4:I4"/>
    <mergeCell ref="A1:C1"/>
    <mergeCell ref="A2:C2"/>
    <mergeCell ref="A4:C4"/>
    <mergeCell ref="A3:C3"/>
    <mergeCell ref="B10:B22"/>
    <mergeCell ref="E45:G45"/>
    <mergeCell ref="A49:C49"/>
    <mergeCell ref="A50:C50"/>
    <mergeCell ref="F49:K49"/>
    <mergeCell ref="F50:K50"/>
    <mergeCell ref="E47:G47"/>
    <mergeCell ref="E46:G46"/>
  </mergeCells>
  <pageMargins left="0.11811023622047245" right="0.11811023622047245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- C - CZB</vt:lpstr>
      <vt:lpstr>'Grupa - C - CZB'!_Toc157418871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hdesk</cp:lastModifiedBy>
  <cp:lastPrinted>2021-06-08T06:15:35Z</cp:lastPrinted>
  <dcterms:created xsi:type="dcterms:W3CDTF">2020-05-20T10:50:37Z</dcterms:created>
  <dcterms:modified xsi:type="dcterms:W3CDTF">2021-06-09T13:22:34Z</dcterms:modified>
</cp:coreProperties>
</file>