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abava\2020\JEDNOSTAVNA NABAVA\NAJNOVIJI postupak Umjeravanje vaga N-21\"/>
    </mc:Choice>
  </mc:AlternateContent>
  <bookViews>
    <workbookView xWindow="0" yWindow="0" windowWidth="16380" windowHeight="8190" tabRatio="500"/>
  </bookViews>
  <sheets>
    <sheet name="1. MASA, pH,otpor, TITRATORI" sheetId="2" r:id="rId1"/>
  </sheets>
  <externalReferences>
    <externalReference r:id="rId2"/>
  </externalReferences>
  <definedNames>
    <definedName name="_xlnm.Print_Area" localSheetId="0">'1. MASA, pH,otpor, TITRATORI'!$A$1:$N$99</definedName>
    <definedName name="_xlnm.Print_Titles" localSheetId="0">'1. MASA, pH,otpor, TITRATORI'!$4:$4</definedName>
  </definedNames>
  <calcPr calcId="152511"/>
</workbook>
</file>

<file path=xl/calcChain.xml><?xml version="1.0" encoding="utf-8"?>
<calcChain xmlns="http://schemas.openxmlformats.org/spreadsheetml/2006/main">
  <c r="N87" i="2" l="1"/>
  <c r="N88" i="2" s="1"/>
  <c r="N89" i="2" l="1"/>
  <c r="E18" i="2"/>
  <c r="L37" i="2" l="1"/>
  <c r="K37" i="2"/>
  <c r="I37" i="2"/>
  <c r="G37" i="2"/>
  <c r="E37" i="2"/>
  <c r="D37" i="2"/>
  <c r="L36" i="2"/>
  <c r="K36" i="2"/>
  <c r="I36" i="2"/>
  <c r="G36" i="2"/>
  <c r="E36" i="2"/>
  <c r="D36" i="2"/>
  <c r="L35" i="2"/>
  <c r="K35" i="2"/>
  <c r="I35" i="2"/>
  <c r="G35" i="2"/>
  <c r="E35" i="2"/>
  <c r="D35" i="2"/>
  <c r="L34" i="2"/>
  <c r="K34" i="2"/>
  <c r="I34" i="2"/>
  <c r="G34" i="2"/>
  <c r="E34" i="2"/>
  <c r="D34" i="2"/>
  <c r="L33" i="2"/>
  <c r="K33" i="2"/>
  <c r="I33" i="2"/>
  <c r="G33" i="2"/>
  <c r="E33" i="2"/>
  <c r="D33" i="2"/>
  <c r="L32" i="2"/>
  <c r="K32" i="2"/>
  <c r="I32" i="2"/>
  <c r="G32" i="2"/>
  <c r="E32" i="2"/>
  <c r="D32" i="2"/>
  <c r="L31" i="2"/>
  <c r="K31" i="2"/>
  <c r="I31" i="2"/>
  <c r="G31" i="2"/>
  <c r="E31" i="2"/>
  <c r="D31" i="2"/>
  <c r="L30" i="2"/>
  <c r="K30" i="2"/>
  <c r="I30" i="2"/>
  <c r="G30" i="2"/>
  <c r="E30" i="2"/>
  <c r="D30" i="2"/>
  <c r="L29" i="2"/>
  <c r="K29" i="2"/>
  <c r="I29" i="2"/>
  <c r="G29" i="2"/>
  <c r="E29" i="2"/>
  <c r="D29" i="2"/>
  <c r="L28" i="2"/>
  <c r="K28" i="2"/>
  <c r="I28" i="2"/>
  <c r="G28" i="2"/>
  <c r="E28" i="2"/>
  <c r="D28" i="2"/>
  <c r="L27" i="2"/>
  <c r="K27" i="2"/>
  <c r="I27" i="2"/>
  <c r="G27" i="2"/>
  <c r="E27" i="2"/>
  <c r="D27" i="2"/>
  <c r="L26" i="2"/>
  <c r="K26" i="2"/>
  <c r="I26" i="2"/>
  <c r="G26" i="2"/>
  <c r="E26" i="2"/>
  <c r="D26" i="2"/>
  <c r="L25" i="2"/>
  <c r="K25" i="2"/>
  <c r="I25" i="2"/>
  <c r="G25" i="2"/>
  <c r="E25" i="2"/>
  <c r="D25" i="2"/>
  <c r="L24" i="2"/>
  <c r="K24" i="2"/>
  <c r="I24" i="2"/>
  <c r="G24" i="2"/>
  <c r="E24" i="2"/>
  <c r="D24" i="2"/>
  <c r="L23" i="2"/>
  <c r="K23" i="2"/>
  <c r="I23" i="2"/>
  <c r="G23" i="2"/>
  <c r="E23" i="2"/>
  <c r="D23" i="2"/>
  <c r="C23" i="2"/>
  <c r="L22" i="2"/>
  <c r="K22" i="2"/>
  <c r="I22" i="2"/>
  <c r="G22" i="2"/>
  <c r="E22" i="2"/>
  <c r="D22" i="2"/>
  <c r="C22" i="2"/>
  <c r="L21" i="2"/>
  <c r="K21" i="2"/>
  <c r="E21" i="2"/>
  <c r="D21" i="2"/>
  <c r="C21" i="2"/>
  <c r="L20" i="2"/>
  <c r="K20" i="2"/>
  <c r="E20" i="2"/>
  <c r="D20" i="2"/>
  <c r="C20" i="2"/>
  <c r="L19" i="2"/>
  <c r="K19" i="2"/>
  <c r="I19" i="2"/>
  <c r="G19" i="2"/>
  <c r="E19" i="2"/>
  <c r="D19" i="2"/>
  <c r="C19" i="2"/>
  <c r="L18" i="2"/>
  <c r="K18" i="2"/>
  <c r="I18" i="2"/>
  <c r="G18" i="2"/>
  <c r="D18" i="2"/>
  <c r="C18" i="2"/>
</calcChain>
</file>

<file path=xl/sharedStrings.xml><?xml version="1.0" encoding="utf-8"?>
<sst xmlns="http://schemas.openxmlformats.org/spreadsheetml/2006/main" count="475" uniqueCount="251">
  <si>
    <t>USTROJSTVENA JEDINICA - ADRESA</t>
  </si>
  <si>
    <t>Dosadašnji umjeritelj</t>
  </si>
  <si>
    <t>Zadnje umjeravanje
(mjesec/godina)</t>
  </si>
  <si>
    <t>Učestalost umjeravanja</t>
  </si>
  <si>
    <t>Termin planiranog slijedećeg umjeravanja</t>
  </si>
  <si>
    <t>Potreban certifikat/potvrda</t>
  </si>
  <si>
    <t>Lokacija/Laboratorij</t>
  </si>
  <si>
    <t>2 god</t>
  </si>
  <si>
    <t>Potvrda o umjeravanju</t>
  </si>
  <si>
    <t>SLKM</t>
  </si>
  <si>
    <t>RB</t>
  </si>
  <si>
    <t>ID uređaja</t>
  </si>
  <si>
    <t>Proizvođač i model</t>
  </si>
  <si>
    <t>Napomene</t>
  </si>
  <si>
    <t>METTLER TOLEDO  - PB 303-S</t>
  </si>
  <si>
    <t xml:space="preserve">TEHTNICA EXACTA  - 300 EB </t>
  </si>
  <si>
    <t>METTLER TOLEDO - MS204S/Z (max 220 g)</t>
  </si>
  <si>
    <t>METTLER TOLEDO - PB153</t>
  </si>
  <si>
    <t>METTLER TOLEDO - PB602-S</t>
  </si>
  <si>
    <t>VAGA METTLER TOLEDO PB3002-L</t>
  </si>
  <si>
    <t>Potvrda o umjeravanu</t>
  </si>
  <si>
    <t xml:space="preserve">SARTORIUS - ME235S-0CE </t>
  </si>
  <si>
    <t>1 god</t>
  </si>
  <si>
    <t xml:space="preserve">METTLER TOLEDO - PB153-S </t>
  </si>
  <si>
    <t>SARTORIUS Entris 6202i-1S</t>
  </si>
  <si>
    <t>1 godina</t>
  </si>
  <si>
    <t>LIBRA tehničar d.o.o.</t>
  </si>
  <si>
    <t>Mettler-Toledo</t>
  </si>
  <si>
    <t>2 godine</t>
  </si>
  <si>
    <t>OHAUS - Adventurer pro AV812 (max 810 g)</t>
  </si>
  <si>
    <t>ZV, GORICE, ZELINA</t>
  </si>
  <si>
    <t>OHAUS - Scout pro SPU 601 (max 610 g)</t>
  </si>
  <si>
    <t>OHAUS - Pioneer PA 214 (max 210 g)</t>
  </si>
  <si>
    <t>ZV, GORICE</t>
  </si>
  <si>
    <t>WEDO, WERNER DORSCH GmbH - Accurat (max 5000 g)</t>
  </si>
  <si>
    <t>AVERY WEIGHT - TRONIX - Platformska vaga tip  E1005 (max 600 kg)</t>
  </si>
  <si>
    <t>ZV, ZELINA</t>
  </si>
  <si>
    <t>1127311580</t>
  </si>
  <si>
    <t>Mettler Toledo</t>
  </si>
  <si>
    <t>18 mjeseci</t>
  </si>
  <si>
    <t>2736622</t>
  </si>
  <si>
    <t>569</t>
  </si>
  <si>
    <t>B002001155</t>
  </si>
  <si>
    <t>111318239</t>
  </si>
  <si>
    <t>SMH</t>
  </si>
  <si>
    <t>VG 1</t>
  </si>
  <si>
    <t>METTLER-TOLEDO, XS 204</t>
  </si>
  <si>
    <t>VG 7</t>
  </si>
  <si>
    <t>METTLER-TOLEDO, ML2047/M00</t>
  </si>
  <si>
    <t>VG 8</t>
  </si>
  <si>
    <t>METROTEKA d.o.o.</t>
  </si>
  <si>
    <t xml:space="preserve">Metroteka </t>
  </si>
  <si>
    <t>SARTORIUS - PP 20</t>
  </si>
  <si>
    <t xml:space="preserve">nije umjeravano </t>
  </si>
  <si>
    <t>potvrda o umjeravanju</t>
  </si>
  <si>
    <t>pH metar SevenCompact S220, Mettler Toledo</t>
  </si>
  <si>
    <t xml:space="preserve"> Mettler-Toledo pH METAR
SevenEasy S20</t>
  </si>
  <si>
    <t>Ovlašteni servis Mettler Toledo</t>
  </si>
  <si>
    <t>METTLER TOLEDO, Seven Easy</t>
  </si>
  <si>
    <t>B209747256</t>
  </si>
  <si>
    <t>METTLER TOLEDO, Seven Compact</t>
  </si>
  <si>
    <t>pHC 1</t>
  </si>
  <si>
    <t>KU2</t>
  </si>
  <si>
    <t>KU3</t>
  </si>
  <si>
    <t>KU4</t>
  </si>
  <si>
    <t>KU5</t>
  </si>
  <si>
    <t>KU6</t>
  </si>
  <si>
    <t>KU7</t>
  </si>
  <si>
    <t>SET UTEGA Sartorius Mechatronics, YCS011-522-00, 1 mg-200 g, E2</t>
  </si>
  <si>
    <t xml:space="preserve">Lotrič </t>
  </si>
  <si>
    <t>4 god</t>
  </si>
  <si>
    <t>U4</t>
  </si>
  <si>
    <t>U7</t>
  </si>
  <si>
    <t>U2</t>
  </si>
  <si>
    <t>U3</t>
  </si>
  <si>
    <t>Mettler-Toledo - AUTOMATSKI TITRATOR T50</t>
  </si>
  <si>
    <t>Mettler-Toledo - TITRATION EXCELLENCE T50- BIRETA</t>
  </si>
  <si>
    <t>1 god.</t>
  </si>
  <si>
    <t>METTLER TOLEDO  FE 20/EL20</t>
  </si>
  <si>
    <t>Područni uredi</t>
  </si>
  <si>
    <t>CZB, KEMIJA</t>
  </si>
  <si>
    <t>CZT, OSIJEK</t>
  </si>
  <si>
    <t>CZB, NEMATOLOGIJA</t>
  </si>
  <si>
    <t>CZB, MIKOLOGIJA</t>
  </si>
  <si>
    <t>CZB, VIROLOGIJA</t>
  </si>
  <si>
    <t>CZB, BAKTERIOLOGIJA</t>
  </si>
  <si>
    <t>CVVU-L1</t>
  </si>
  <si>
    <t>CSR, laboratorij</t>
  </si>
  <si>
    <t>3 godine</t>
  </si>
  <si>
    <t>Tvornički broj:  801101</t>
  </si>
  <si>
    <t>Tvornički broj:  801104</t>
  </si>
  <si>
    <t>VAGE</t>
  </si>
  <si>
    <t>UTEZI</t>
  </si>
  <si>
    <t>Tvornički broj:  801103</t>
  </si>
  <si>
    <t>Tvornički broj:  1</t>
  </si>
  <si>
    <t>Tvornički broj:  1223954</t>
  </si>
  <si>
    <t>2 godina</t>
  </si>
  <si>
    <t>SET UTEGA CarePack S 200 g F2
/10 g F1  masa: (10,200)g</t>
  </si>
  <si>
    <t>SET UTEGA CPS 1000 g F2 / 50 g F2  masa:(50,1000)g</t>
  </si>
  <si>
    <t>Tvornički broj: B443179180</t>
  </si>
  <si>
    <t>Kategorija utega E2; masa 1 g Proizvođač: Mettler Toledo</t>
  </si>
  <si>
    <t>Tvornički broj:  15839</t>
  </si>
  <si>
    <t>Kategorija utega E2; masa 5 g Proizvođač: Mettler Toledo</t>
  </si>
  <si>
    <t>Tvornički broj:  15841</t>
  </si>
  <si>
    <t>Kategorija utega E2; masa 20 g Proizvođač: Mettler Toledo</t>
  </si>
  <si>
    <t>Tvornički broj:  15843</t>
  </si>
  <si>
    <t>Kategorija utega E2; masa 100 g Proizvođač: Mettler Toledo</t>
  </si>
  <si>
    <t>Tvornički broj:  15845</t>
  </si>
  <si>
    <t>VG-4</t>
  </si>
  <si>
    <t>METTLER-TOLEDO, MS16025</t>
  </si>
  <si>
    <t xml:space="preserve">1 god. </t>
  </si>
  <si>
    <t>(SMH)</t>
  </si>
  <si>
    <t>Kategorija utega F2; masa 200 g Proizvođač: Mettler Toledo</t>
  </si>
  <si>
    <t>Kategorija utega F1; masa 10 g Proizvođač: Mettler Toledo</t>
  </si>
  <si>
    <t>Kategorija utega F2; masa 50 g Proizvođač: Mettler Toledo</t>
  </si>
  <si>
    <t>Tvornički broj:  11123008</t>
  </si>
  <si>
    <t>Kategorija utega F2; masa 1000 g Proizvođač: Mettler Toledo</t>
  </si>
  <si>
    <t>Tvornički broj:  B115129902</t>
  </si>
  <si>
    <t>Kategorija utega E2; masa 10 g Proizvođač: Mettler Toledo</t>
  </si>
  <si>
    <t>Tvornički broj:  158421</t>
  </si>
  <si>
    <t>Kategorija utega F1; masa 500 g Proizvođač: Mettler Toledo</t>
  </si>
  <si>
    <t>Tvornički broj:  158681</t>
  </si>
  <si>
    <t>Tehničar Servag d.o.o.</t>
  </si>
  <si>
    <t>Kategorija utega F1; masa 1 g Proizvođač: Bizerba</t>
  </si>
  <si>
    <t>Kategorija utega F1; masa 10 g Proizvođač: Bizerba</t>
  </si>
  <si>
    <t>Kategorija utega F1; masa 100 g Proizvođač: Bizerba</t>
  </si>
  <si>
    <t>Kategorija utega M2; masa 1000 g Proizvođač: Lukavečki, Varaždin</t>
  </si>
  <si>
    <t>Kategorija utega M2; masa 2000 g Proizvođač: Vage d.o.o.</t>
  </si>
  <si>
    <t>Kategorija utega F1; masa 200 g Proizvođač: Kern</t>
  </si>
  <si>
    <t>KU 8</t>
  </si>
  <si>
    <t>Kategorija utega E2; masa 0.1 g Proizvođač: Mettler Toledo</t>
  </si>
  <si>
    <t>Tvornički broj:  B846783491</t>
  </si>
  <si>
    <t>Mettler Toledo Switzerland</t>
  </si>
  <si>
    <t>M2</t>
  </si>
  <si>
    <t>_</t>
  </si>
  <si>
    <t>CSR - Obs</t>
  </si>
  <si>
    <t>Masa 500 g</t>
  </si>
  <si>
    <t>Masa 100 g</t>
  </si>
  <si>
    <t>pH 4</t>
  </si>
  <si>
    <t>PH 5</t>
  </si>
  <si>
    <t>ZVVU-L1</t>
  </si>
  <si>
    <t>inv.br. 6024</t>
  </si>
  <si>
    <t>CENTAR ZA 
SIGURNOST HRANE,                IVANA GUNDULIĆA 36b, OSIJEK</t>
  </si>
  <si>
    <t xml:space="preserve">CENTAR ZA 
STOČARSTVO,                 VINKOVAČKA 63c,                    OSIJEK                    </t>
  </si>
  <si>
    <t>CENTAR ZA KONTROLU KVALITETE STOČARSKIH PROIZVODA,                          POLJANA KRIŽEVAČKA 185, KRIŽEVCI</t>
  </si>
  <si>
    <t>CENTAR ZA VOĆARSTVO I POVRĆARSTVO                 GORICE 68 B,                         ZAGREB</t>
  </si>
  <si>
    <t>CENTAR ZA TLO  VINKOVAČKA 63C,                   OSIJEK</t>
  </si>
  <si>
    <t>CENTAR ZA VINOGRADARSTVO, VINARSTVO I ULJARSTVO  JANDRIĆEVA 42,                    ZAGREB</t>
  </si>
  <si>
    <t>CENTAR ZA SJEMENARSTVO I RASADNIČARSTVO  USORSKA 19, BRIJEST, OSIJEK</t>
  </si>
  <si>
    <t xml:space="preserve">CENTAR ZA ZAŠTITU BILJA                          GORICE 68 B,                          ZAGREB                                                 </t>
  </si>
  <si>
    <t>inv.br. 2304</t>
  </si>
  <si>
    <t>inv.br. 675</t>
  </si>
  <si>
    <t>inv.br. 675
Serijski br. 5128338793 /
499906602</t>
  </si>
  <si>
    <t>inv.br. 675
Serijski br. 5128338795 /
50010662</t>
  </si>
  <si>
    <t>inv.br. 675
511906602/
5128059746</t>
  </si>
  <si>
    <r>
      <t xml:space="preserve">Mettler Toledo, </t>
    </r>
    <r>
      <rPr>
        <b/>
        <sz val="11"/>
        <rFont val="Calibri"/>
        <family val="2"/>
        <charset val="238"/>
      </rPr>
      <t>Seven Multi S47                                (konduktometar i pH metar)</t>
    </r>
  </si>
  <si>
    <t>Mettler Toledo , Seven Easy                    (pH metar)</t>
  </si>
  <si>
    <t>Mettler Toledo, SevenCompact S210                                                                                  (pH metar)</t>
  </si>
  <si>
    <t>Dobavljač prilikom kupovine</t>
  </si>
  <si>
    <t>CSH, Osijek</t>
  </si>
  <si>
    <t>certifikat</t>
  </si>
  <si>
    <t>pH METAR</t>
  </si>
  <si>
    <t>pH METRI</t>
  </si>
  <si>
    <t>pH METRI I KONDUKTOMETRI</t>
  </si>
  <si>
    <t>Količina: 1 kom.</t>
  </si>
  <si>
    <t>Količina:  1 kom.</t>
  </si>
  <si>
    <t>Točke umjeravanja:                       10-100 uS/cm3, -1900, -500, 0, 500 i 1900 mV, 15-30°C</t>
  </si>
  <si>
    <t xml:space="preserve"> Točke umjeravanja:                                                       -1900, -500, 0, 500 i 1900 mV                                                                         15-30°C</t>
  </si>
  <si>
    <t xml:space="preserve"> Točke umjeravanja:                                                      -1900, -500, 0, 500 i 1900 mV                                                                         15-30°C</t>
  </si>
  <si>
    <t>Mettler Toledo d.o.o.</t>
  </si>
  <si>
    <t>30.01.2020.</t>
  </si>
  <si>
    <t>30.01.2021.</t>
  </si>
  <si>
    <t>11.06.2019.</t>
  </si>
  <si>
    <t>11.06.2020.</t>
  </si>
  <si>
    <t>24.01.2017.</t>
  </si>
  <si>
    <t>24.01.2021.</t>
  </si>
  <si>
    <t>04.12.2015.</t>
  </si>
  <si>
    <t>04.12.2019.</t>
  </si>
  <si>
    <t>17.05.2016.</t>
  </si>
  <si>
    <t>17.05.2020.</t>
  </si>
  <si>
    <t>UTEZI (SLKM)</t>
  </si>
  <si>
    <t>07.06.2019.</t>
  </si>
  <si>
    <t>07.06.2020.</t>
  </si>
  <si>
    <t>10.05.2019.</t>
  </si>
  <si>
    <t>10.05.2020.</t>
  </si>
  <si>
    <t>14.09.2019.</t>
  </si>
  <si>
    <t>14.09.2020.</t>
  </si>
  <si>
    <t>Listopad 2020, potvrda o umjeravanju</t>
  </si>
  <si>
    <t>DA do studenog 2020.</t>
  </si>
  <si>
    <t>10.2020.</t>
  </si>
  <si>
    <t>11.2020.</t>
  </si>
  <si>
    <t>10,2020,</t>
  </si>
  <si>
    <t>TITRATOR</t>
  </si>
  <si>
    <t>Cijena umjeravanja  /kn bez PDVa</t>
  </si>
  <si>
    <t>0g-81g/0,01;  0g-220g /0,1 mg</t>
  </si>
  <si>
    <t>0g-600g;/0,01 g;  0g-3100g/0,1 g</t>
  </si>
  <si>
    <t xml:space="preserve">0-120 g/0,01 g ;  0-1200 g/0,1g </t>
  </si>
  <si>
    <t>0-1210 g/0,001 g</t>
  </si>
  <si>
    <t>0,5-2200g/0,01 g</t>
  </si>
  <si>
    <t>METTLER TOLEDO, XS 205 DualRange, analitička vaga 1 kom</t>
  </si>
  <si>
    <t>METTLER TOLEDO BBK 422-3DXS, precizna vaga, 1 kom</t>
  </si>
  <si>
    <t>METTLER TOLEDO XP 1203S/A, precizna vaga, 1 kom</t>
  </si>
  <si>
    <t>KERN EW 2200-2NM, precizna vaga, 1 kom</t>
  </si>
  <si>
    <t xml:space="preserve"> TEHTNICA tip ET-1111, precizna vaga 1 kom</t>
  </si>
  <si>
    <t>2 KOMADA
max. 200 kg
podjela: 0,1 kg</t>
  </si>
  <si>
    <t>Tehnička vaga,max. 1620 g, d=0,01g, 1 kom</t>
  </si>
  <si>
    <t>Analitička vaga, raspon 10mg-220g, e=1mg, d=0,1mg, 1 kom</t>
  </si>
  <si>
    <t>Max 310 g; Min 0,02 g; e 10 mg; d 0,001 g,    kom 1</t>
  </si>
  <si>
    <t>Max 300 g; Min 0,5 g;  d 0,001 g,  kom 1</t>
  </si>
  <si>
    <t>Max 220 g; Min 0,02 g; d 0,001 g,  kom 1</t>
  </si>
  <si>
    <t>max 151 g ; min 0,02 g; e 10 mg; d 1mg,  kom 1</t>
  </si>
  <si>
    <t>max 610g ; min 0,5 g; e 0,1 g; d 0,01g,  kom 1</t>
  </si>
  <si>
    <t xml:space="preserve"> max 600g/3100g; min 0,5 g; e 0,1 g; d 0,01g/0,1g,  kom 1</t>
  </si>
  <si>
    <t>max 230 g, min 1 mg; e 1 mg; d 0,01  mg;razred točnosti I ,  kom 1</t>
  </si>
  <si>
    <t>max 151 g; min 0,02 g; e 10mg; d 1mg, klasa točnosti II,  kom 1</t>
  </si>
  <si>
    <t>max 6200g, d 0,01g,  kom 1</t>
  </si>
  <si>
    <t>Max 2100g, Min 0,5g., e=0,1g, d=0,01g, kom 1</t>
  </si>
  <si>
    <t>Max 210g, Min 0,02g, e=0,01g, d=0,001g,  kom 1</t>
  </si>
  <si>
    <t>Max 600/3100g, Min 0,5g, e=0,1g/1g, d=0,01/0,1g  kom 1</t>
  </si>
  <si>
    <t>Max 220 g,Min 0,1 mg; d=0,1 mg, e=-,Scale interval=0,0001g kom 1</t>
  </si>
  <si>
    <t>Max 2200g, Min 500mg, d=0,01g, e=0,1g, razred točnosti II, kom 1</t>
  </si>
  <si>
    <t>Max 120g, Min 15mg, d=0,01mg, kom 1</t>
  </si>
  <si>
    <t>Max 6100g, Min 0,5g, e=0,1g, d=0,01g,  kom1</t>
  </si>
  <si>
    <t>Max 16500g, Min 10g, e=2g, d=0,02g,  kom 1</t>
  </si>
  <si>
    <t>Max 15 kg, Min 100g, e=5g, kom  1</t>
  </si>
  <si>
    <t>Max 21 kg, Min 5g, e=1/10g, d=0,1/1g,  kom1</t>
  </si>
  <si>
    <t>Max 30/60kg, Min 200/400g, e=10/20g, kom1</t>
  </si>
  <si>
    <t>Max 6/15kg, Min 40g, e=2/5g, kom1</t>
  </si>
  <si>
    <t>Max 12kg, Min 0,02g, d=0,1g, e=,  kom 1</t>
  </si>
  <si>
    <t>Max 16kg, Min 0,02g, d=0,1g, e=,  kom 1</t>
  </si>
  <si>
    <t>Max 60 kg, Min 400g, d e 20g,       kom 1</t>
  </si>
  <si>
    <t>ANALITIČKA VAGA XPE205DR Podjela: 0,1 mg/0,01 mg Maksimalni kapacitet : 220g/81g   Ponovljivost: 0,06 mg/0,015 mg,  kom 1</t>
  </si>
  <si>
    <t>ANALITIČKA VAGA XPE205DR</t>
  </si>
  <si>
    <t>EL.PRECIZNA VAGA MS 16025/01</t>
  </si>
  <si>
    <t>Maksimalno opterećenje 1620 g   Inerval vage: 0,01 g Ponovljivost vage: 0,01 g,  kom  1</t>
  </si>
  <si>
    <t>Mjerno područje 50 kg, rezolucija 100 g,  118 kom</t>
  </si>
  <si>
    <t>VAGA KERN HCB 50K100</t>
  </si>
  <si>
    <t xml:space="preserve">VAGA SECA 877 </t>
  </si>
  <si>
    <t>Max 120g, Min 10mg, e=1mg, d=0.1mg, Razred točnosti I,  kom1</t>
  </si>
  <si>
    <t>razred točnosti II,  kom 1</t>
  </si>
  <si>
    <t>razred točnosti I,  kom1</t>
  </si>
  <si>
    <t>razred točnosti III,  kom1</t>
  </si>
  <si>
    <t>N-21</t>
  </si>
  <si>
    <t>GRUPA A - MASA, Ph, OTPOR, TITRATORI</t>
  </si>
  <si>
    <t>UKUPNO BEZ PDV-a:</t>
  </si>
  <si>
    <t>PDV:</t>
  </si>
  <si>
    <t>UKUPNO SA PDV-om:</t>
  </si>
  <si>
    <t>U _______________, dana ___________________.</t>
  </si>
  <si>
    <t>_______________________________________________</t>
  </si>
  <si>
    <t>ovlaštena osoba Ponuditelja</t>
  </si>
  <si>
    <t>Napomena: Ponudbena cijena za stavke troškovnika označene žutom bojom koje podrazumijevaju umjeravanje na lokaciji Naručitelja treba uključiti i putne troškove Izvršitelja.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</si>
</sst>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-yy;@"/>
    <numFmt numFmtId="165" formatCode="###0;###0"/>
    <numFmt numFmtId="166" formatCode="[$-41A]mmmm\-yy;@"/>
    <numFmt numFmtId="167" formatCode="#,##0.00_ ;[Red]\-#,##0.00\ "/>
  </numFmts>
  <fonts count="2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  <font>
      <sz val="12"/>
      <name val="Calibri"/>
      <family val="2"/>
      <charset val="238"/>
    </font>
    <font>
      <sz val="1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4" fillId="0" borderId="0"/>
    <xf numFmtId="0" fontId="3" fillId="0" borderId="0"/>
  </cellStyleXfs>
  <cellXfs count="407">
    <xf numFmtId="0" fontId="0" fillId="0" borderId="0" xfId="0"/>
    <xf numFmtId="0" fontId="10" fillId="10" borderId="8" xfId="0" applyFont="1" applyFill="1" applyBorder="1" applyAlignment="1" applyProtection="1">
      <alignment horizontal="center" vertical="center" wrapText="1"/>
    </xf>
    <xf numFmtId="0" fontId="10" fillId="10" borderId="12" xfId="0" applyFont="1" applyFill="1" applyBorder="1" applyAlignment="1" applyProtection="1">
      <alignment horizontal="center" vertical="center" wrapText="1"/>
    </xf>
    <xf numFmtId="0" fontId="10" fillId="1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164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/>
    </xf>
    <xf numFmtId="0" fontId="7" fillId="5" borderId="31" xfId="0" applyFont="1" applyFill="1" applyBorder="1" applyAlignment="1" applyProtection="1">
      <alignment horizontal="center" vertical="center" wrapText="1" indent="1"/>
    </xf>
    <xf numFmtId="0" fontId="10" fillId="11" borderId="25" xfId="0" applyFont="1" applyFill="1" applyBorder="1" applyAlignment="1" applyProtection="1">
      <alignment horizontal="center" vertical="center"/>
    </xf>
    <xf numFmtId="0" fontId="10" fillId="11" borderId="8" xfId="0" applyFont="1" applyFill="1" applyBorder="1" applyAlignment="1" applyProtection="1">
      <alignment horizontal="center" vertical="center"/>
    </xf>
    <xf numFmtId="0" fontId="11" fillId="10" borderId="8" xfId="0" applyFont="1" applyFill="1" applyBorder="1" applyAlignment="1" applyProtection="1">
      <alignment horizontal="left" wrapText="1"/>
    </xf>
    <xf numFmtId="0" fontId="10" fillId="11" borderId="22" xfId="0" applyFont="1" applyFill="1" applyBorder="1" applyAlignment="1" applyProtection="1">
      <alignment horizontal="center" vertical="center" wrapText="1"/>
    </xf>
    <xf numFmtId="164" fontId="10" fillId="11" borderId="8" xfId="0" applyNumberFormat="1" applyFont="1" applyFill="1" applyBorder="1" applyAlignment="1" applyProtection="1">
      <alignment horizontal="center" vertical="center"/>
    </xf>
    <xf numFmtId="0" fontId="10" fillId="11" borderId="8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 applyProtection="1">
      <alignment horizontal="center" vertical="center" textRotation="90" wrapText="1"/>
    </xf>
    <xf numFmtId="0" fontId="7" fillId="0" borderId="0" xfId="0" applyFont="1" applyAlignment="1" applyProtection="1">
      <alignment vertical="center"/>
    </xf>
    <xf numFmtId="0" fontId="7" fillId="5" borderId="29" xfId="0" applyFont="1" applyFill="1" applyBorder="1" applyAlignment="1" applyProtection="1">
      <alignment horizontal="center" vertical="center" wrapText="1" indent="1"/>
    </xf>
    <xf numFmtId="0" fontId="10" fillId="10" borderId="32" xfId="0" applyFont="1" applyFill="1" applyBorder="1" applyAlignment="1" applyProtection="1">
      <alignment horizontal="center" vertical="center"/>
    </xf>
    <xf numFmtId="0" fontId="10" fillId="10" borderId="12" xfId="0" applyFont="1" applyFill="1" applyBorder="1" applyAlignment="1" applyProtection="1">
      <alignment horizontal="center" vertical="center"/>
    </xf>
    <xf numFmtId="0" fontId="11" fillId="10" borderId="12" xfId="0" applyFont="1" applyFill="1" applyBorder="1" applyAlignment="1" applyProtection="1">
      <alignment horizontal="left" wrapText="1"/>
    </xf>
    <xf numFmtId="0" fontId="6" fillId="10" borderId="12" xfId="0" applyFont="1" applyFill="1" applyBorder="1" applyAlignment="1" applyProtection="1">
      <alignment horizontal="center" vertical="center"/>
    </xf>
    <xf numFmtId="164" fontId="10" fillId="10" borderId="12" xfId="0" applyNumberFormat="1" applyFont="1" applyFill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7" borderId="34" xfId="0" applyFont="1" applyFill="1" applyBorder="1" applyAlignment="1" applyProtection="1">
      <alignment horizontal="center" vertical="center" textRotation="90" wrapText="1"/>
    </xf>
    <xf numFmtId="0" fontId="10" fillId="11" borderId="32" xfId="0" applyFont="1" applyFill="1" applyBorder="1" applyAlignment="1" applyProtection="1">
      <alignment horizontal="center" vertical="center"/>
    </xf>
    <xf numFmtId="0" fontId="10" fillId="11" borderId="12" xfId="0" applyFont="1" applyFill="1" applyBorder="1" applyAlignment="1" applyProtection="1">
      <alignment horizontal="center" vertical="center"/>
    </xf>
    <xf numFmtId="164" fontId="10" fillId="11" borderId="12" xfId="0" applyNumberFormat="1" applyFont="1" applyFill="1" applyBorder="1" applyAlignment="1" applyProtection="1">
      <alignment horizontal="center" vertical="center"/>
    </xf>
    <xf numFmtId="0" fontId="10" fillId="11" borderId="12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/>
    </xf>
    <xf numFmtId="0" fontId="10" fillId="6" borderId="34" xfId="0" applyFont="1" applyFill="1" applyBorder="1" applyAlignment="1" applyProtection="1">
      <alignment horizontal="center" vertical="center" textRotation="90" wrapText="1"/>
    </xf>
    <xf numFmtId="0" fontId="15" fillId="7" borderId="34" xfId="0" applyFont="1" applyFill="1" applyBorder="1" applyAlignment="1" applyProtection="1">
      <alignment horizontal="center" vertical="center" textRotation="90" wrapText="1"/>
    </xf>
    <xf numFmtId="1" fontId="10" fillId="10" borderId="12" xfId="0" applyNumberFormat="1" applyFont="1" applyFill="1" applyBorder="1" applyAlignment="1" applyProtection="1">
      <alignment horizontal="center" vertical="center"/>
    </xf>
    <xf numFmtId="0" fontId="7" fillId="10" borderId="12" xfId="0" applyFont="1" applyFill="1" applyBorder="1" applyAlignment="1" applyProtection="1">
      <alignment horizontal="left" vertical="center"/>
    </xf>
    <xf numFmtId="0" fontId="10" fillId="11" borderId="11" xfId="0" applyFont="1" applyFill="1" applyBorder="1" applyAlignment="1" applyProtection="1">
      <alignment horizontal="center" vertical="center" wrapText="1"/>
    </xf>
    <xf numFmtId="0" fontId="10" fillId="10" borderId="26" xfId="0" applyFont="1" applyFill="1" applyBorder="1" applyAlignment="1" applyProtection="1">
      <alignment horizontal="center" vertical="center"/>
    </xf>
    <xf numFmtId="0" fontId="10" fillId="10" borderId="5" xfId="0" applyFont="1" applyFill="1" applyBorder="1" applyAlignment="1" applyProtection="1">
      <alignment horizontal="center" vertical="center"/>
    </xf>
    <xf numFmtId="0" fontId="11" fillId="10" borderId="5" xfId="0" applyFont="1" applyFill="1" applyBorder="1" applyAlignment="1" applyProtection="1">
      <alignment horizontal="left" wrapText="1"/>
    </xf>
    <xf numFmtId="0" fontId="10" fillId="10" borderId="5" xfId="0" applyFont="1" applyFill="1" applyBorder="1" applyAlignment="1" applyProtection="1">
      <alignment horizontal="center" vertical="center" wrapText="1"/>
    </xf>
    <xf numFmtId="164" fontId="10" fillId="10" borderId="5" xfId="0" applyNumberFormat="1" applyFont="1" applyFill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7" borderId="35" xfId="0" applyFont="1" applyFill="1" applyBorder="1" applyAlignment="1" applyProtection="1">
      <alignment horizontal="center" vertical="center" textRotation="90" wrapText="1"/>
    </xf>
    <xf numFmtId="0" fontId="10" fillId="0" borderId="7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center" vertical="center" wrapText="1"/>
    </xf>
    <xf numFmtId="164" fontId="10" fillId="0" borderId="17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 wrapText="1"/>
    </xf>
    <xf numFmtId="0" fontId="9" fillId="8" borderId="1" xfId="0" applyFont="1" applyFill="1" applyBorder="1" applyAlignment="1" applyProtection="1">
      <alignment horizontal="center" vertical="center" textRotation="90" wrapText="1"/>
    </xf>
    <xf numFmtId="0" fontId="0" fillId="0" borderId="25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center" wrapText="1"/>
    </xf>
    <xf numFmtId="0" fontId="12" fillId="0" borderId="10" xfId="0" applyFont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 textRotation="90" wrapText="1"/>
    </xf>
    <xf numFmtId="0" fontId="0" fillId="0" borderId="3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/>
    </xf>
    <xf numFmtId="164" fontId="12" fillId="0" borderId="12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vertical="center" wrapText="1"/>
    </xf>
    <xf numFmtId="0" fontId="12" fillId="0" borderId="13" xfId="0" applyFont="1" applyBorder="1" applyAlignment="1" applyProtection="1">
      <alignment horizontal="center" vertical="center"/>
    </xf>
    <xf numFmtId="0" fontId="9" fillId="4" borderId="34" xfId="0" applyFont="1" applyFill="1" applyBorder="1" applyAlignment="1" applyProtection="1">
      <alignment horizontal="center" vertical="center" textRotation="90" wrapText="1"/>
    </xf>
    <xf numFmtId="0" fontId="0" fillId="0" borderId="2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7" fillId="4" borderId="15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12" fillId="0" borderId="39" xfId="0" applyFon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 wrapText="1"/>
    </xf>
    <xf numFmtId="0" fontId="9" fillId="4" borderId="35" xfId="0" applyFont="1" applyFill="1" applyBorder="1" applyAlignment="1" applyProtection="1">
      <alignment horizontal="center" vertical="center" textRotation="90" wrapText="1"/>
    </xf>
    <xf numFmtId="0" fontId="17" fillId="10" borderId="33" xfId="0" applyFont="1" applyFill="1" applyBorder="1" applyAlignment="1" applyProtection="1">
      <alignment horizontal="center" vertical="center" wrapText="1"/>
    </xf>
    <xf numFmtId="0" fontId="17" fillId="10" borderId="11" xfId="0" applyFont="1" applyFill="1" applyBorder="1" applyAlignment="1" applyProtection="1">
      <alignment horizontal="center" vertical="center" wrapText="1"/>
    </xf>
    <xf numFmtId="0" fontId="18" fillId="10" borderId="11" xfId="0" applyFont="1" applyFill="1" applyBorder="1" applyAlignment="1" applyProtection="1">
      <alignment vertical="center" wrapText="1"/>
    </xf>
    <xf numFmtId="0" fontId="17" fillId="10" borderId="11" xfId="0" applyFont="1" applyFill="1" applyBorder="1" applyAlignment="1" applyProtection="1">
      <alignment vertical="center" wrapText="1"/>
    </xf>
    <xf numFmtId="164" fontId="17" fillId="10" borderId="11" xfId="0" applyNumberFormat="1" applyFont="1" applyFill="1" applyBorder="1" applyAlignment="1" applyProtection="1">
      <alignment horizontal="center" vertical="center" wrapText="1"/>
    </xf>
    <xf numFmtId="165" fontId="17" fillId="10" borderId="11" xfId="0" applyNumberFormat="1" applyFont="1" applyFill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/>
    </xf>
    <xf numFmtId="0" fontId="17" fillId="10" borderId="32" xfId="0" applyFont="1" applyFill="1" applyBorder="1" applyAlignment="1" applyProtection="1">
      <alignment horizontal="center" vertical="center" wrapText="1"/>
    </xf>
    <xf numFmtId="0" fontId="17" fillId="10" borderId="12" xfId="0" applyFont="1" applyFill="1" applyBorder="1" applyAlignment="1" applyProtection="1">
      <alignment horizontal="center" vertical="center" wrapText="1"/>
    </xf>
    <xf numFmtId="0" fontId="18" fillId="10" borderId="12" xfId="0" applyFont="1" applyFill="1" applyBorder="1" applyAlignment="1" applyProtection="1">
      <alignment vertical="center" wrapText="1"/>
    </xf>
    <xf numFmtId="0" fontId="17" fillId="10" borderId="12" xfId="0" applyFont="1" applyFill="1" applyBorder="1" applyAlignment="1" applyProtection="1">
      <alignment vertical="center" wrapText="1"/>
    </xf>
    <xf numFmtId="164" fontId="17" fillId="10" borderId="12" xfId="0" applyNumberFormat="1" applyFont="1" applyFill="1" applyBorder="1" applyAlignment="1" applyProtection="1">
      <alignment horizontal="center" vertical="center" wrapText="1"/>
    </xf>
    <xf numFmtId="165" fontId="17" fillId="10" borderId="12" xfId="0" applyNumberFormat="1" applyFont="1" applyFill="1" applyBorder="1" applyAlignment="1" applyProtection="1">
      <alignment horizontal="center" vertical="center" wrapText="1"/>
    </xf>
    <xf numFmtId="0" fontId="6" fillId="7" borderId="34" xfId="0" applyFont="1" applyFill="1" applyBorder="1" applyAlignment="1" applyProtection="1">
      <alignment horizontal="center" vertical="center"/>
    </xf>
    <xf numFmtId="0" fontId="0" fillId="10" borderId="12" xfId="0" applyFill="1" applyBorder="1" applyAlignment="1" applyProtection="1">
      <alignment vertical="top" wrapText="1"/>
    </xf>
    <xf numFmtId="0" fontId="0" fillId="10" borderId="12" xfId="0" applyFill="1" applyBorder="1" applyProtection="1"/>
    <xf numFmtId="0" fontId="17" fillId="0" borderId="23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 wrapText="1"/>
    </xf>
    <xf numFmtId="0" fontId="0" fillId="7" borderId="34" xfId="0" applyFont="1" applyFill="1" applyBorder="1" applyAlignment="1" applyProtection="1">
      <alignment horizontal="center" wrapText="1"/>
    </xf>
    <xf numFmtId="0" fontId="17" fillId="10" borderId="11" xfId="1" applyFont="1" applyFill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3" fillId="7" borderId="34" xfId="0" applyFont="1" applyFill="1" applyBorder="1" applyAlignment="1" applyProtection="1">
      <alignment horizontal="center" textRotation="90" wrapText="1"/>
    </xf>
    <xf numFmtId="0" fontId="16" fillId="10" borderId="12" xfId="0" applyFont="1" applyFill="1" applyBorder="1" applyAlignment="1" applyProtection="1">
      <alignment horizontal="center" vertical="center" wrapText="1"/>
    </xf>
    <xf numFmtId="0" fontId="17" fillId="10" borderId="12" xfId="1" applyFont="1" applyFill="1" applyBorder="1" applyAlignment="1" applyProtection="1">
      <alignment horizontal="center" vertical="center"/>
    </xf>
    <xf numFmtId="0" fontId="17" fillId="10" borderId="24" xfId="0" applyFont="1" applyFill="1" applyBorder="1" applyAlignment="1" applyProtection="1">
      <alignment horizontal="center" vertical="center" wrapText="1"/>
    </xf>
    <xf numFmtId="0" fontId="17" fillId="10" borderId="15" xfId="0" applyFont="1" applyFill="1" applyBorder="1" applyAlignment="1" applyProtection="1">
      <alignment horizontal="center" vertical="center" wrapText="1"/>
    </xf>
    <xf numFmtId="0" fontId="19" fillId="10" borderId="15" xfId="0" applyFont="1" applyFill="1" applyBorder="1" applyAlignment="1" applyProtection="1">
      <alignment vertical="center" wrapText="1"/>
    </xf>
    <xf numFmtId="0" fontId="17" fillId="10" borderId="15" xfId="0" applyFont="1" applyFill="1" applyBorder="1" applyAlignment="1" applyProtection="1">
      <alignment vertical="center" wrapText="1"/>
    </xf>
    <xf numFmtId="0" fontId="20" fillId="10" borderId="15" xfId="0" applyFont="1" applyFill="1" applyBorder="1" applyAlignment="1" applyProtection="1">
      <alignment horizontal="center" vertical="center" wrapText="1"/>
    </xf>
    <xf numFmtId="164" fontId="17" fillId="10" borderId="15" xfId="0" applyNumberFormat="1" applyFont="1" applyFill="1" applyBorder="1" applyAlignment="1" applyProtection="1">
      <alignment horizontal="center" vertical="center" wrapText="1"/>
    </xf>
    <xf numFmtId="0" fontId="17" fillId="10" borderId="15" xfId="0" applyFont="1" applyFill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0" fontId="6" fillId="7" borderId="35" xfId="0" applyFont="1" applyFill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vertical="center" wrapText="1"/>
    </xf>
    <xf numFmtId="164" fontId="8" fillId="0" borderId="8" xfId="0" applyNumberFormat="1" applyFont="1" applyBorder="1" applyAlignment="1" applyProtection="1">
      <alignment horizontal="center" vertical="center" wrapText="1"/>
    </xf>
    <xf numFmtId="0" fontId="6" fillId="0" borderId="8" xfId="1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/>
    </xf>
    <xf numFmtId="0" fontId="0" fillId="8" borderId="2" xfId="0" applyFill="1" applyBorder="1" applyProtection="1"/>
    <xf numFmtId="0" fontId="8" fillId="0" borderId="32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wrapText="1"/>
    </xf>
    <xf numFmtId="0" fontId="8" fillId="0" borderId="11" xfId="0" applyFont="1" applyBorder="1" applyAlignment="1" applyProtection="1">
      <alignment vertical="center" wrapText="1"/>
    </xf>
    <xf numFmtId="0" fontId="8" fillId="0" borderId="11" xfId="0" applyFont="1" applyBorder="1" applyAlignment="1" applyProtection="1">
      <alignment horizontal="center" vertical="center" wrapText="1"/>
    </xf>
    <xf numFmtId="164" fontId="8" fillId="0" borderId="11" xfId="0" applyNumberFormat="1" applyFont="1" applyBorder="1" applyAlignment="1" applyProtection="1">
      <alignment horizontal="center" vertical="center" wrapText="1"/>
    </xf>
    <xf numFmtId="0" fontId="6" fillId="0" borderId="11" xfId="1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</xf>
    <xf numFmtId="0" fontId="6" fillId="8" borderId="34" xfId="0" applyFont="1" applyFill="1" applyBorder="1" applyAlignment="1" applyProtection="1">
      <alignment horizontal="center" vertical="center" textRotation="90"/>
    </xf>
    <xf numFmtId="0" fontId="8" fillId="0" borderId="12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0" fillId="0" borderId="12" xfId="0" applyBorder="1" applyProtection="1"/>
    <xf numFmtId="0" fontId="9" fillId="8" borderId="34" xfId="0" applyFont="1" applyFill="1" applyBorder="1" applyAlignment="1" applyProtection="1">
      <alignment horizontal="center" vertical="center" textRotation="90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vertical="center" wrapText="1"/>
    </xf>
    <xf numFmtId="164" fontId="8" fillId="0" borderId="5" xfId="0" applyNumberFormat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/>
    </xf>
    <xf numFmtId="0" fontId="6" fillId="8" borderId="35" xfId="0" applyFont="1" applyFill="1" applyBorder="1" applyAlignment="1" applyProtection="1">
      <alignment horizontal="center" vertical="center" textRotation="90"/>
    </xf>
    <xf numFmtId="0" fontId="6" fillId="0" borderId="0" xfId="0" applyFont="1" applyAlignment="1" applyProtection="1">
      <alignment vertical="center" wrapText="1"/>
    </xf>
    <xf numFmtId="0" fontId="6" fillId="10" borderId="25" xfId="0" applyFont="1" applyFill="1" applyBorder="1" applyAlignment="1" applyProtection="1">
      <alignment horizontal="center" vertical="center" wrapText="1"/>
    </xf>
    <xf numFmtId="0" fontId="6" fillId="10" borderId="8" xfId="0" applyFont="1" applyFill="1" applyBorder="1" applyAlignment="1" applyProtection="1">
      <alignment horizontal="center" vertical="center" wrapText="1"/>
    </xf>
    <xf numFmtId="0" fontId="7" fillId="10" borderId="8" xfId="0" applyFont="1" applyFill="1" applyBorder="1" applyAlignment="1" applyProtection="1">
      <alignment vertical="center" wrapText="1"/>
    </xf>
    <xf numFmtId="0" fontId="6" fillId="10" borderId="8" xfId="0" applyFont="1" applyFill="1" applyBorder="1" applyAlignment="1" applyProtection="1">
      <alignment vertical="center" wrapText="1"/>
    </xf>
    <xf numFmtId="164" fontId="6" fillId="10" borderId="8" xfId="0" applyNumberFormat="1" applyFont="1" applyFill="1" applyBorder="1" applyAlignment="1" applyProtection="1">
      <alignment horizontal="center" vertical="center" wrapText="1"/>
    </xf>
    <xf numFmtId="165" fontId="6" fillId="10" borderId="8" xfId="0" applyNumberFormat="1" applyFont="1" applyFill="1" applyBorder="1" applyAlignment="1" applyProtection="1">
      <alignment horizontal="center" vertical="center" wrapText="1"/>
    </xf>
    <xf numFmtId="49" fontId="24" fillId="10" borderId="8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10" borderId="26" xfId="0" applyFont="1" applyFill="1" applyBorder="1" applyAlignment="1" applyProtection="1">
      <alignment horizontal="center" vertical="center" wrapText="1"/>
    </xf>
    <xf numFmtId="165" fontId="6" fillId="10" borderId="5" xfId="0" applyNumberFormat="1" applyFont="1" applyFill="1" applyBorder="1" applyAlignment="1" applyProtection="1">
      <alignment horizontal="center" vertical="center" wrapText="1"/>
    </xf>
    <xf numFmtId="0" fontId="7" fillId="10" borderId="5" xfId="0" applyFont="1" applyFill="1" applyBorder="1" applyAlignment="1" applyProtection="1">
      <alignment vertical="center" wrapText="1"/>
    </xf>
    <xf numFmtId="0" fontId="10" fillId="10" borderId="5" xfId="0" applyFont="1" applyFill="1" applyBorder="1" applyAlignment="1" applyProtection="1">
      <alignment vertical="center" wrapText="1"/>
    </xf>
    <xf numFmtId="164" fontId="6" fillId="10" borderId="5" xfId="0" applyNumberFormat="1" applyFont="1" applyFill="1" applyBorder="1" applyAlignment="1" applyProtection="1">
      <alignment horizontal="center" vertical="center" wrapText="1"/>
    </xf>
    <xf numFmtId="49" fontId="24" fillId="10" borderId="5" xfId="0" applyNumberFormat="1" applyFont="1" applyFill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9" fillId="7" borderId="35" xfId="0" applyFont="1" applyFill="1" applyBorder="1" applyAlignment="1" applyProtection="1">
      <alignment horizontal="center" vertical="center" textRotation="90" wrapText="1"/>
    </xf>
    <xf numFmtId="0" fontId="6" fillId="0" borderId="25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164" fontId="0" fillId="0" borderId="8" xfId="0" applyNumberFormat="1" applyBorder="1" applyAlignment="1" applyProtection="1">
      <alignment horizontal="center" vertical="center" wrapText="1"/>
    </xf>
    <xf numFmtId="0" fontId="24" fillId="4" borderId="8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6" fillId="8" borderId="2" xfId="0" applyFont="1" applyFill="1" applyBorder="1" applyAlignment="1" applyProtection="1">
      <alignment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164" fontId="0" fillId="0" borderId="5" xfId="0" applyNumberFormat="1" applyBorder="1" applyAlignment="1" applyProtection="1">
      <alignment horizontal="center" vertical="center" wrapText="1"/>
    </xf>
    <xf numFmtId="0" fontId="24" fillId="4" borderId="5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9" fillId="8" borderId="35" xfId="0" applyFont="1" applyFill="1" applyBorder="1" applyAlignment="1" applyProtection="1">
      <alignment horizontal="center" vertical="center" textRotation="90" wrapText="1"/>
    </xf>
    <xf numFmtId="0" fontId="0" fillId="10" borderId="25" xfId="0" applyFill="1" applyBorder="1" applyAlignment="1" applyProtection="1">
      <alignment horizontal="center" vertical="center"/>
    </xf>
    <xf numFmtId="0" fontId="0" fillId="10" borderId="8" xfId="0" applyFill="1" applyBorder="1" applyAlignment="1" applyProtection="1">
      <alignment horizontal="center" vertical="center" wrapText="1"/>
    </xf>
    <xf numFmtId="0" fontId="7" fillId="11" borderId="8" xfId="0" applyFont="1" applyFill="1" applyBorder="1" applyAlignment="1" applyProtection="1">
      <alignment vertical="center" wrapText="1"/>
    </xf>
    <xf numFmtId="0" fontId="0" fillId="10" borderId="8" xfId="0" applyFill="1" applyBorder="1" applyAlignment="1" applyProtection="1">
      <alignment horizontal="center" vertical="center"/>
    </xf>
    <xf numFmtId="0" fontId="12" fillId="10" borderId="8" xfId="0" applyFont="1" applyFill="1" applyBorder="1" applyAlignment="1" applyProtection="1">
      <alignment horizontal="left" vertical="top" wrapText="1"/>
    </xf>
    <xf numFmtId="164" fontId="0" fillId="10" borderId="8" xfId="0" applyNumberFormat="1" applyFill="1" applyBorder="1" applyAlignment="1" applyProtection="1">
      <alignment horizontal="center" vertical="center"/>
    </xf>
    <xf numFmtId="0" fontId="24" fillId="10" borderId="8" xfId="0" applyFont="1" applyFill="1" applyBorder="1" applyAlignment="1" applyProtection="1">
      <alignment horizontal="center" vertical="center" wrapText="1"/>
    </xf>
    <xf numFmtId="0" fontId="12" fillId="10" borderId="8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/>
    </xf>
    <xf numFmtId="0" fontId="6" fillId="9" borderId="2" xfId="0" applyFont="1" applyFill="1" applyBorder="1" applyAlignment="1" applyProtection="1">
      <alignment vertical="center" textRotation="90" wrapText="1"/>
    </xf>
    <xf numFmtId="0" fontId="0" fillId="10" borderId="32" xfId="0" applyFill="1" applyBorder="1" applyAlignment="1" applyProtection="1">
      <alignment horizontal="center" vertical="center"/>
    </xf>
    <xf numFmtId="0" fontId="0" fillId="10" borderId="12" xfId="0" applyFill="1" applyBorder="1" applyAlignment="1" applyProtection="1">
      <alignment horizontal="center" vertical="center" wrapText="1"/>
    </xf>
    <xf numFmtId="0" fontId="7" fillId="11" borderId="12" xfId="0" applyFont="1" applyFill="1" applyBorder="1" applyAlignment="1" applyProtection="1">
      <alignment vertical="center" wrapText="1"/>
    </xf>
    <xf numFmtId="0" fontId="0" fillId="10" borderId="12" xfId="0" applyFill="1" applyBorder="1" applyAlignment="1" applyProtection="1">
      <alignment horizontal="center" vertical="center"/>
    </xf>
    <xf numFmtId="0" fontId="12" fillId="10" borderId="12" xfId="0" applyFont="1" applyFill="1" applyBorder="1" applyAlignment="1" applyProtection="1">
      <alignment horizontal="center" vertical="center" wrapText="1"/>
    </xf>
    <xf numFmtId="164" fontId="0" fillId="10" borderId="12" xfId="0" applyNumberFormat="1" applyFill="1" applyBorder="1" applyAlignment="1" applyProtection="1">
      <alignment horizontal="center" vertical="center"/>
    </xf>
    <xf numFmtId="0" fontId="24" fillId="10" borderId="12" xfId="0" applyFont="1" applyFill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/>
    </xf>
    <xf numFmtId="0" fontId="6" fillId="9" borderId="34" xfId="0" applyFont="1" applyFill="1" applyBorder="1" applyAlignment="1" applyProtection="1">
      <alignment vertical="center" textRotation="90" wrapText="1"/>
    </xf>
    <xf numFmtId="0" fontId="9" fillId="9" borderId="34" xfId="0" applyFont="1" applyFill="1" applyBorder="1" applyAlignment="1" applyProtection="1">
      <alignment horizontal="center" vertical="center" textRotation="90" wrapText="1"/>
    </xf>
    <xf numFmtId="0" fontId="0" fillId="10" borderId="24" xfId="0" applyFill="1" applyBorder="1" applyAlignment="1" applyProtection="1">
      <alignment horizontal="center" vertical="center"/>
    </xf>
    <xf numFmtId="0" fontId="0" fillId="10" borderId="15" xfId="0" applyFill="1" applyBorder="1" applyAlignment="1" applyProtection="1">
      <alignment horizontal="center" vertical="center" wrapText="1"/>
    </xf>
    <xf numFmtId="0" fontId="7" fillId="11" borderId="15" xfId="0" applyFont="1" applyFill="1" applyBorder="1" applyAlignment="1" applyProtection="1">
      <alignment vertical="center" wrapText="1"/>
    </xf>
    <xf numFmtId="0" fontId="0" fillId="10" borderId="15" xfId="0" applyFill="1" applyBorder="1" applyAlignment="1" applyProtection="1">
      <alignment horizontal="center" vertical="center"/>
    </xf>
    <xf numFmtId="0" fontId="12" fillId="10" borderId="15" xfId="0" applyFont="1" applyFill="1" applyBorder="1" applyAlignment="1" applyProtection="1">
      <alignment horizontal="center" vertical="top" wrapText="1"/>
    </xf>
    <xf numFmtId="164" fontId="0" fillId="10" borderId="15" xfId="0" applyNumberFormat="1" applyFill="1" applyBorder="1" applyAlignment="1" applyProtection="1">
      <alignment horizontal="center" vertical="center"/>
    </xf>
    <xf numFmtId="0" fontId="24" fillId="10" borderId="15" xfId="0" applyFont="1" applyFill="1" applyBorder="1" applyAlignment="1" applyProtection="1">
      <alignment horizontal="center" vertical="center" wrapText="1"/>
    </xf>
    <xf numFmtId="0" fontId="12" fillId="10" borderId="15" xfId="0" applyFont="1" applyFill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/>
    </xf>
    <xf numFmtId="0" fontId="9" fillId="9" borderId="35" xfId="0" applyFont="1" applyFill="1" applyBorder="1" applyAlignment="1" applyProtection="1">
      <alignment horizontal="center" vertical="center" textRotation="90" wrapText="1"/>
    </xf>
    <xf numFmtId="0" fontId="0" fillId="10" borderId="7" xfId="0" applyFill="1" applyBorder="1" applyAlignment="1" applyProtection="1">
      <alignment horizontal="center" vertical="center" wrapText="1"/>
    </xf>
    <xf numFmtId="0" fontId="0" fillId="10" borderId="17" xfId="0" applyFill="1" applyBorder="1" applyAlignment="1" applyProtection="1">
      <alignment horizontal="center" vertical="center" wrapText="1"/>
    </xf>
    <xf numFmtId="0" fontId="7" fillId="11" borderId="17" xfId="0" applyFont="1" applyFill="1" applyBorder="1" applyAlignment="1" applyProtection="1">
      <alignment horizontal="center" vertical="center" wrapText="1"/>
    </xf>
    <xf numFmtId="0" fontId="12" fillId="10" borderId="17" xfId="0" applyFont="1" applyFill="1" applyBorder="1" applyAlignment="1" applyProtection="1">
      <alignment horizontal="center" vertical="center"/>
    </xf>
    <xf numFmtId="164" fontId="0" fillId="10" borderId="17" xfId="0" applyNumberFormat="1" applyFill="1" applyBorder="1" applyAlignment="1" applyProtection="1">
      <alignment horizontal="center" vertical="center" wrapText="1"/>
    </xf>
    <xf numFmtId="49" fontId="24" fillId="10" borderId="17" xfId="0" applyNumberFormat="1" applyFont="1" applyFill="1" applyBorder="1" applyAlignment="1" applyProtection="1">
      <alignment horizontal="center" vertical="center" wrapText="1"/>
    </xf>
    <xf numFmtId="0" fontId="12" fillId="10" borderId="17" xfId="0" applyFont="1" applyFill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0" borderId="3" xfId="0" applyFont="1" applyBorder="1" applyAlignment="1" applyProtection="1">
      <alignment vertical="center"/>
    </xf>
    <xf numFmtId="0" fontId="10" fillId="0" borderId="33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vertical="center" wrapText="1"/>
    </xf>
    <xf numFmtId="0" fontId="10" fillId="0" borderId="11" xfId="0" applyFont="1" applyFill="1" applyBorder="1" applyAlignment="1" applyProtection="1">
      <alignment vertical="center"/>
    </xf>
    <xf numFmtId="164" fontId="6" fillId="0" borderId="11" xfId="0" applyNumberFormat="1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164" fontId="10" fillId="0" borderId="11" xfId="0" applyNumberFormat="1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 textRotation="90"/>
    </xf>
    <xf numFmtId="0" fontId="10" fillId="0" borderId="32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vertical="center" wrapText="1"/>
    </xf>
    <xf numFmtId="164" fontId="6" fillId="0" borderId="12" xfId="0" applyNumberFormat="1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10" fillId="7" borderId="34" xfId="0" applyFont="1" applyFill="1" applyBorder="1" applyAlignment="1" applyProtection="1">
      <alignment horizontal="center" vertical="center" textRotation="90"/>
    </xf>
    <xf numFmtId="0" fontId="10" fillId="0" borderId="12" xfId="0" applyFont="1" applyFill="1" applyBorder="1" applyAlignment="1" applyProtection="1">
      <alignment vertical="center"/>
    </xf>
    <xf numFmtId="0" fontId="15" fillId="7" borderId="35" xfId="0" applyFont="1" applyFill="1" applyBorder="1" applyAlignment="1" applyProtection="1">
      <alignment horizontal="center" vertical="center" textRotation="90"/>
    </xf>
    <xf numFmtId="0" fontId="6" fillId="0" borderId="0" xfId="0" applyFont="1" applyBorder="1" applyAlignment="1" applyProtection="1">
      <alignment vertical="center"/>
    </xf>
    <xf numFmtId="0" fontId="7" fillId="5" borderId="27" xfId="0" applyFont="1" applyFill="1" applyBorder="1" applyAlignment="1" applyProtection="1">
      <alignment horizontal="center" vertical="center" wrapText="1" indent="1"/>
    </xf>
    <xf numFmtId="0" fontId="10" fillId="10" borderId="25" xfId="0" applyFont="1" applyFill="1" applyBorder="1" applyAlignment="1" applyProtection="1">
      <alignment horizontal="center" vertical="center"/>
    </xf>
    <xf numFmtId="0" fontId="6" fillId="10" borderId="8" xfId="0" applyFont="1" applyFill="1" applyBorder="1" applyAlignment="1" applyProtection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</xf>
    <xf numFmtId="164" fontId="22" fillId="10" borderId="8" xfId="0" applyNumberFormat="1" applyFont="1" applyFill="1" applyBorder="1" applyAlignment="1" applyProtection="1">
      <alignment horizontal="center" vertical="center"/>
    </xf>
    <xf numFmtId="0" fontId="22" fillId="10" borderId="8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6" fillId="4" borderId="0" xfId="0" applyFont="1" applyFill="1" applyAlignment="1" applyProtection="1">
      <alignment vertical="center"/>
    </xf>
    <xf numFmtId="0" fontId="7" fillId="10" borderId="12" xfId="0" applyFont="1" applyFill="1" applyBorder="1" applyAlignment="1" applyProtection="1">
      <alignment horizontal="left" vertical="center" wrapText="1"/>
    </xf>
    <xf numFmtId="164" fontId="22" fillId="10" borderId="12" xfId="0" applyNumberFormat="1" applyFont="1" applyFill="1" applyBorder="1" applyAlignment="1" applyProtection="1">
      <alignment horizontal="center" vertical="center"/>
    </xf>
    <xf numFmtId="0" fontId="22" fillId="10" borderId="12" xfId="0" applyFont="1" applyFill="1" applyBorder="1" applyAlignment="1" applyProtection="1">
      <alignment horizontal="center" vertical="center"/>
    </xf>
    <xf numFmtId="0" fontId="6" fillId="10" borderId="12" xfId="0" applyFont="1" applyFill="1" applyBorder="1" applyAlignment="1" applyProtection="1">
      <alignment horizontal="center" vertical="center" wrapText="1"/>
    </xf>
    <xf numFmtId="0" fontId="10" fillId="4" borderId="23" xfId="0" applyFont="1" applyFill="1" applyBorder="1" applyAlignment="1" applyProtection="1">
      <alignment horizontal="center" vertical="center"/>
    </xf>
    <xf numFmtId="0" fontId="10" fillId="7" borderId="34" xfId="0" applyFont="1" applyFill="1" applyBorder="1" applyAlignment="1" applyProtection="1">
      <alignment horizontal="center" vertical="center"/>
    </xf>
    <xf numFmtId="0" fontId="15" fillId="7" borderId="34" xfId="0" applyFont="1" applyFill="1" applyBorder="1" applyAlignment="1" applyProtection="1">
      <alignment horizontal="center" vertical="center" textRotation="90"/>
    </xf>
    <xf numFmtId="0" fontId="6" fillId="10" borderId="5" xfId="0" applyFont="1" applyFill="1" applyBorder="1" applyAlignment="1" applyProtection="1">
      <alignment horizontal="center" vertical="center"/>
    </xf>
    <xf numFmtId="0" fontId="7" fillId="10" borderId="5" xfId="0" applyFont="1" applyFill="1" applyBorder="1" applyAlignment="1" applyProtection="1">
      <alignment horizontal="left" vertical="center" wrapText="1"/>
    </xf>
    <xf numFmtId="164" fontId="22" fillId="10" borderId="5" xfId="0" applyNumberFormat="1" applyFont="1" applyFill="1" applyBorder="1" applyAlignment="1" applyProtection="1">
      <alignment horizontal="center" vertical="center"/>
    </xf>
    <xf numFmtId="0" fontId="22" fillId="10" borderId="5" xfId="0" applyFont="1" applyFill="1" applyBorder="1" applyAlignment="1" applyProtection="1">
      <alignment horizontal="center" vertical="center"/>
    </xf>
    <xf numFmtId="0" fontId="6" fillId="10" borderId="5" xfId="0" applyFont="1" applyFill="1" applyBorder="1" applyAlignment="1" applyProtection="1">
      <alignment horizontal="center" vertical="center" wrapText="1"/>
    </xf>
    <xf numFmtId="0" fontId="10" fillId="7" borderId="35" xfId="0" applyFont="1" applyFill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wrapText="1"/>
    </xf>
    <xf numFmtId="0" fontId="7" fillId="0" borderId="8" xfId="0" applyFont="1" applyBorder="1" applyAlignment="1" applyProtection="1">
      <alignment horizontal="left" wrapText="1"/>
    </xf>
    <xf numFmtId="0" fontId="22" fillId="0" borderId="8" xfId="0" applyFont="1" applyBorder="1" applyAlignment="1" applyProtection="1">
      <alignment horizontal="center" vertical="center" wrapText="1"/>
    </xf>
    <xf numFmtId="49" fontId="22" fillId="0" borderId="8" xfId="0" applyNumberFormat="1" applyFont="1" applyBorder="1" applyAlignment="1" applyProtection="1">
      <alignment horizontal="center" vertical="center" wrapText="1"/>
    </xf>
    <xf numFmtId="164" fontId="22" fillId="0" borderId="8" xfId="0" applyNumberFormat="1" applyFont="1" applyBorder="1" applyAlignment="1" applyProtection="1">
      <alignment horizontal="center" vertical="center" wrapText="1"/>
    </xf>
    <xf numFmtId="0" fontId="10" fillId="8" borderId="2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wrapText="1"/>
    </xf>
    <xf numFmtId="0" fontId="7" fillId="0" borderId="12" xfId="0" applyFont="1" applyBorder="1" applyAlignment="1" applyProtection="1">
      <alignment horizontal="left" wrapText="1"/>
    </xf>
    <xf numFmtId="0" fontId="22" fillId="0" borderId="12" xfId="0" applyFont="1" applyBorder="1" applyAlignment="1" applyProtection="1">
      <alignment horizontal="center" vertical="center" wrapText="1"/>
    </xf>
    <xf numFmtId="49" fontId="22" fillId="0" borderId="12" xfId="0" applyNumberFormat="1" applyFont="1" applyBorder="1" applyAlignment="1" applyProtection="1">
      <alignment horizontal="center" vertical="center" wrapText="1"/>
    </xf>
    <xf numFmtId="164" fontId="22" fillId="0" borderId="12" xfId="0" applyNumberFormat="1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15" fillId="8" borderId="34" xfId="0" applyFont="1" applyFill="1" applyBorder="1" applyAlignment="1" applyProtection="1">
      <alignment horizontal="center" vertical="center" textRotation="90" wrapText="1"/>
    </xf>
    <xf numFmtId="0" fontId="10" fillId="8" borderId="34" xfId="0" applyFont="1" applyFill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wrapText="1"/>
    </xf>
    <xf numFmtId="0" fontId="7" fillId="0" borderId="15" xfId="0" applyFont="1" applyBorder="1" applyAlignment="1" applyProtection="1">
      <alignment horizontal="left" wrapText="1"/>
    </xf>
    <xf numFmtId="0" fontId="8" fillId="0" borderId="15" xfId="0" applyFont="1" applyBorder="1" applyAlignment="1" applyProtection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</xf>
    <xf numFmtId="49" fontId="22" fillId="0" borderId="15" xfId="0" applyNumberFormat="1" applyFont="1" applyBorder="1" applyAlignment="1" applyProtection="1">
      <alignment horizontal="center" vertical="center" wrapText="1"/>
    </xf>
    <xf numFmtId="164" fontId="22" fillId="0" borderId="15" xfId="0" applyNumberFormat="1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10" fillId="8" borderId="35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left" vertical="center" wrapText="1"/>
    </xf>
    <xf numFmtId="0" fontId="21" fillId="0" borderId="8" xfId="0" applyFont="1" applyBorder="1" applyAlignment="1" applyProtection="1">
      <alignment horizontal="center" vertical="center" wrapText="1"/>
    </xf>
    <xf numFmtId="164" fontId="21" fillId="0" borderId="8" xfId="0" applyNumberFormat="1" applyFont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textRotation="90" wrapText="1"/>
    </xf>
    <xf numFmtId="0" fontId="0" fillId="0" borderId="24" xfId="0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left" vertical="center" wrapText="1"/>
    </xf>
    <xf numFmtId="0" fontId="21" fillId="0" borderId="15" xfId="0" applyFont="1" applyBorder="1" applyAlignment="1" applyProtection="1">
      <alignment horizontal="center" vertical="center" wrapText="1"/>
    </xf>
    <xf numFmtId="164" fontId="21" fillId="0" borderId="15" xfId="0" applyNumberFormat="1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horizontal="center" vertical="center"/>
    </xf>
    <xf numFmtId="0" fontId="9" fillId="4" borderId="35" xfId="0" applyFont="1" applyFill="1" applyBorder="1" applyAlignment="1" applyProtection="1">
      <alignment horizontal="center" vertical="center" textRotation="90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6" fillId="10" borderId="25" xfId="0" applyFont="1" applyFill="1" applyBorder="1" applyAlignment="1" applyProtection="1">
      <alignment horizontal="center" vertical="center"/>
    </xf>
    <xf numFmtId="0" fontId="7" fillId="10" borderId="8" xfId="0" applyFont="1" applyFill="1" applyBorder="1" applyAlignment="1" applyProtection="1">
      <alignment vertical="center"/>
    </xf>
    <xf numFmtId="164" fontId="6" fillId="10" borderId="8" xfId="0" applyNumberFormat="1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5" borderId="34" xfId="0" applyFont="1" applyFill="1" applyBorder="1" applyAlignment="1" applyProtection="1">
      <alignment horizontal="center" vertical="center" wrapText="1"/>
    </xf>
    <xf numFmtId="0" fontId="6" fillId="10" borderId="32" xfId="0" applyFont="1" applyFill="1" applyBorder="1" applyAlignment="1" applyProtection="1">
      <alignment horizontal="center" vertical="center"/>
    </xf>
    <xf numFmtId="0" fontId="7" fillId="10" borderId="12" xfId="0" applyFont="1" applyFill="1" applyBorder="1" applyAlignment="1" applyProtection="1">
      <alignment vertical="center"/>
    </xf>
    <xf numFmtId="0" fontId="6" fillId="10" borderId="12" xfId="0" applyFont="1" applyFill="1" applyBorder="1" applyAlignment="1" applyProtection="1">
      <alignment vertical="center" wrapText="1"/>
    </xf>
    <xf numFmtId="164" fontId="6" fillId="10" borderId="12" xfId="0" applyNumberFormat="1" applyFont="1" applyFill="1" applyBorder="1" applyAlignment="1" applyProtection="1">
      <alignment horizontal="center" vertical="center"/>
    </xf>
    <xf numFmtId="164" fontId="6" fillId="10" borderId="11" xfId="0" applyNumberFormat="1" applyFont="1" applyFill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7" fillId="7" borderId="34" xfId="0" applyFont="1" applyFill="1" applyBorder="1" applyAlignment="1" applyProtection="1">
      <alignment horizontal="center" vertical="center" textRotation="90"/>
    </xf>
    <xf numFmtId="0" fontId="6" fillId="7" borderId="34" xfId="0" applyFont="1" applyFill="1" applyBorder="1" applyAlignment="1" applyProtection="1">
      <alignment horizontal="center" vertical="center" textRotation="90"/>
    </xf>
    <xf numFmtId="0" fontId="6" fillId="10" borderId="33" xfId="0" applyFont="1" applyFill="1" applyBorder="1" applyAlignment="1" applyProtection="1">
      <alignment horizontal="center" vertical="center"/>
    </xf>
    <xf numFmtId="0" fontId="7" fillId="10" borderId="5" xfId="0" applyFont="1" applyFill="1" applyBorder="1" applyAlignment="1" applyProtection="1">
      <alignment vertical="center"/>
    </xf>
    <xf numFmtId="0" fontId="6" fillId="10" borderId="5" xfId="0" applyFont="1" applyFill="1" applyBorder="1" applyAlignment="1" applyProtection="1">
      <alignment vertical="center" wrapText="1"/>
    </xf>
    <xf numFmtId="164" fontId="6" fillId="10" borderId="0" xfId="0" applyNumberFormat="1" applyFont="1" applyFill="1" applyBorder="1" applyAlignment="1" applyProtection="1">
      <alignment horizontal="center" vertical="center"/>
    </xf>
    <xf numFmtId="164" fontId="6" fillId="10" borderId="4" xfId="0" applyNumberFormat="1" applyFont="1" applyFill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7" borderId="35" xfId="0" applyFont="1" applyFill="1" applyBorder="1" applyAlignment="1" applyProtection="1">
      <alignment horizontal="center" vertical="center" textRotation="90"/>
    </xf>
    <xf numFmtId="0" fontId="6" fillId="0" borderId="32" xfId="0" applyFont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wrapText="1"/>
    </xf>
    <xf numFmtId="0" fontId="8" fillId="4" borderId="12" xfId="0" applyFont="1" applyFill="1" applyBorder="1" applyAlignment="1" applyProtection="1">
      <alignment vertical="center" wrapText="1"/>
    </xf>
    <xf numFmtId="0" fontId="0" fillId="0" borderId="12" xfId="0" applyFont="1" applyBorder="1" applyAlignment="1" applyProtection="1">
      <alignment horizontal="center" vertical="center" wrapText="1"/>
    </xf>
    <xf numFmtId="164" fontId="6" fillId="3" borderId="12" xfId="0" applyNumberFormat="1" applyFont="1" applyFill="1" applyBorder="1" applyAlignment="1" applyProtection="1">
      <alignment horizontal="center" vertical="center"/>
    </xf>
    <xf numFmtId="0" fontId="7" fillId="8" borderId="2" xfId="0" applyFont="1" applyFill="1" applyBorder="1" applyAlignment="1" applyProtection="1">
      <alignment horizontal="center" vertical="center" textRotation="90"/>
    </xf>
    <xf numFmtId="0" fontId="7" fillId="8" borderId="34" xfId="0" applyFont="1" applyFill="1" applyBorder="1" applyAlignment="1" applyProtection="1">
      <alignment horizontal="center" vertical="center" textRotation="90"/>
    </xf>
    <xf numFmtId="0" fontId="7" fillId="5" borderId="28" xfId="0" applyFont="1" applyFill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wrapText="1"/>
    </xf>
    <xf numFmtId="0" fontId="0" fillId="0" borderId="5" xfId="0" applyFont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64" fontId="6" fillId="0" borderId="5" xfId="0" applyNumberFormat="1" applyFont="1" applyBorder="1" applyAlignment="1" applyProtection="1">
      <alignment horizontal="center" vertical="center"/>
    </xf>
    <xf numFmtId="0" fontId="7" fillId="8" borderId="35" xfId="0" applyFont="1" applyFill="1" applyBorder="1" applyAlignment="1" applyProtection="1">
      <alignment horizontal="center" vertical="center" textRotation="90"/>
    </xf>
    <xf numFmtId="0" fontId="10" fillId="4" borderId="12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 wrapText="1"/>
    </xf>
    <xf numFmtId="0" fontId="23" fillId="4" borderId="12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horizontal="center" vertical="center" textRotation="90"/>
    </xf>
    <xf numFmtId="0" fontId="10" fillId="4" borderId="5" xfId="0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 applyProtection="1">
      <alignment horizontal="center" vertical="center" wrapText="1"/>
    </xf>
    <xf numFmtId="0" fontId="23" fillId="4" borderId="5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10" fillId="4" borderId="37" xfId="0" applyFont="1" applyFill="1" applyBorder="1" applyAlignment="1" applyProtection="1">
      <alignment horizontal="center" vertical="center"/>
    </xf>
    <xf numFmtId="0" fontId="0" fillId="8" borderId="35" xfId="0" applyFill="1" applyBorder="1" applyAlignment="1" applyProtection="1">
      <alignment horizontal="center" vertical="center" textRotation="90"/>
    </xf>
    <xf numFmtId="0" fontId="0" fillId="4" borderId="8" xfId="0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17" fontId="0" fillId="0" borderId="8" xfId="0" applyNumberForma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textRotation="90" wrapText="1"/>
    </xf>
    <xf numFmtId="0" fontId="7" fillId="5" borderId="29" xfId="0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/>
    </xf>
    <xf numFmtId="0" fontId="0" fillId="4" borderId="15" xfId="0" applyFont="1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/>
    </xf>
    <xf numFmtId="17" fontId="0" fillId="4" borderId="15" xfId="0" applyNumberFormat="1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center" vertical="center" textRotation="90" wrapText="1"/>
    </xf>
    <xf numFmtId="0" fontId="14" fillId="5" borderId="28" xfId="0" applyFont="1" applyFill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vertical="center" wrapText="1"/>
    </xf>
    <xf numFmtId="0" fontId="1" fillId="0" borderId="11" xfId="0" applyFont="1" applyFill="1" applyBorder="1" applyAlignment="1" applyProtection="1">
      <alignment vertical="center" wrapText="1"/>
    </xf>
    <xf numFmtId="166" fontId="5" fillId="0" borderId="11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4" fillId="5" borderId="1" xfId="0" applyFont="1" applyFill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 wrapText="1"/>
    </xf>
    <xf numFmtId="0" fontId="3" fillId="0" borderId="17" xfId="0" applyFont="1" applyBorder="1" applyAlignment="1" applyProtection="1">
      <alignment horizontal="center" vertical="center" wrapText="1"/>
    </xf>
    <xf numFmtId="166" fontId="3" fillId="0" borderId="17" xfId="0" applyNumberFormat="1" applyFont="1" applyBorder="1" applyAlignment="1" applyProtection="1">
      <alignment horizontal="center" vertical="center"/>
    </xf>
    <xf numFmtId="1" fontId="3" fillId="0" borderId="17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15" fillId="7" borderId="2" xfId="0" applyFont="1" applyFill="1" applyBorder="1" applyAlignment="1" applyProtection="1">
      <alignment horizontal="center" vertical="center" textRotation="90"/>
    </xf>
    <xf numFmtId="0" fontId="25" fillId="0" borderId="36" xfId="0" applyFont="1" applyBorder="1" applyAlignment="1" applyProtection="1">
      <alignment horizontal="center" vertical="center"/>
    </xf>
    <xf numFmtId="0" fontId="25" fillId="0" borderId="40" xfId="0" applyFont="1" applyBorder="1" applyAlignment="1" applyProtection="1">
      <alignment horizontal="center" vertical="center"/>
    </xf>
    <xf numFmtId="2" fontId="25" fillId="0" borderId="11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2" fontId="25" fillId="0" borderId="12" xfId="0" applyNumberFormat="1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center" vertical="center"/>
    </xf>
    <xf numFmtId="2" fontId="25" fillId="0" borderId="0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64" fontId="6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25" fillId="0" borderId="12" xfId="0" applyNumberFormat="1" applyFont="1" applyBorder="1" applyAlignment="1" applyProtection="1">
      <alignment vertical="center"/>
      <protection locked="0"/>
    </xf>
    <xf numFmtId="167" fontId="7" fillId="4" borderId="41" xfId="0" applyNumberFormat="1" applyFont="1" applyFill="1" applyBorder="1" applyAlignment="1" applyProtection="1">
      <alignment horizontal="right" vertical="center"/>
      <protection locked="0"/>
    </xf>
    <xf numFmtId="167" fontId="7" fillId="4" borderId="42" xfId="0" applyNumberFormat="1" applyFont="1" applyFill="1" applyBorder="1" applyAlignment="1" applyProtection="1">
      <alignment horizontal="right" vertical="center" wrapText="1"/>
      <protection locked="0"/>
    </xf>
    <xf numFmtId="167" fontId="7" fillId="0" borderId="43" xfId="0" applyNumberFormat="1" applyFont="1" applyBorder="1" applyAlignment="1" applyProtection="1">
      <alignment horizontal="right" vertical="center"/>
      <protection locked="0"/>
    </xf>
    <xf numFmtId="167" fontId="7" fillId="0" borderId="35" xfId="0" applyNumberFormat="1" applyFont="1" applyBorder="1" applyAlignment="1" applyProtection="1">
      <alignment horizontal="right" vertical="center"/>
      <protection locked="0"/>
    </xf>
  </cellXfs>
  <cellStyles count="4">
    <cellStyle name="Explanatory Text" xfId="1" builtinId="53" customBuiltin="1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ur\RazmjenaUR\Users\tatjana.varga\Desktop\HCPHC%20ISO%20AKREDITACIJA\HAPIH%20OPREMA_23.10.2019\Umjeravanje%20opreme%20CSR%20vage%20i%20utezi13.02.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ge"/>
      <sheetName val="utezi"/>
    </sheetNames>
    <sheetDataSet>
      <sheetData sheetId="0">
        <row r="2">
          <cell r="C2">
            <v>1</v>
          </cell>
          <cell r="D2" t="str">
            <v>V1</v>
          </cell>
          <cell r="E2" t="str">
            <v>A&amp;D Instruments, HF-2000G-EC</v>
          </cell>
          <cell r="G2" t="str">
            <v>Mettler-Toledo d.o.o.</v>
          </cell>
          <cell r="I2" t="str">
            <v>1 godina</v>
          </cell>
          <cell r="K2" t="str">
            <v>DA</v>
          </cell>
          <cell r="L2" t="str">
            <v>CSR-laboratorij</v>
          </cell>
        </row>
        <row r="3">
          <cell r="C3">
            <v>2</v>
          </cell>
          <cell r="D3" t="str">
            <v>V2</v>
          </cell>
          <cell r="E3" t="str">
            <v>A&amp;D Instruments, HF-200G-EC</v>
          </cell>
          <cell r="G3" t="str">
            <v>Mettler-Toledo d.o.o.</v>
          </cell>
          <cell r="I3" t="str">
            <v>1 godina</v>
          </cell>
          <cell r="K3" t="str">
            <v>DA</v>
          </cell>
          <cell r="L3" t="str">
            <v>CSR-laboratorij</v>
          </cell>
        </row>
        <row r="4">
          <cell r="C4">
            <v>3</v>
          </cell>
          <cell r="D4" t="str">
            <v>V3</v>
          </cell>
          <cell r="E4" t="str">
            <v>A&amp;D Instruments, HR- 120 EC</v>
          </cell>
          <cell r="K4" t="str">
            <v>DA</v>
          </cell>
          <cell r="L4" t="str">
            <v>CSR-laboratorij</v>
          </cell>
        </row>
        <row r="5">
          <cell r="C5">
            <v>4</v>
          </cell>
          <cell r="D5" t="str">
            <v>V4</v>
          </cell>
          <cell r="E5" t="str">
            <v>A&amp;D Instruments, HF 3200</v>
          </cell>
          <cell r="K5" t="str">
            <v>DA</v>
          </cell>
          <cell r="L5" t="str">
            <v>CSR-laboratorij</v>
          </cell>
        </row>
        <row r="6">
          <cell r="C6">
            <v>5</v>
          </cell>
          <cell r="D6" t="str">
            <v>VX</v>
          </cell>
          <cell r="E6" t="str">
            <v>Mettler-Toledo d.o.o., ME204T/00</v>
          </cell>
          <cell r="G6" t="str">
            <v>Mettler-Toledo d.o.o.</v>
          </cell>
          <cell r="I6" t="str">
            <v>1 godina</v>
          </cell>
          <cell r="K6" t="str">
            <v>DA</v>
          </cell>
          <cell r="L6" t="str">
            <v>CSR-Obioteh</v>
          </cell>
        </row>
        <row r="7">
          <cell r="C7">
            <v>6</v>
          </cell>
          <cell r="D7" t="str">
            <v>V6</v>
          </cell>
          <cell r="E7" t="str">
            <v>KERN EV2200-2NM</v>
          </cell>
          <cell r="G7" t="str">
            <v>Mettler-Toledo d.o.o.</v>
          </cell>
          <cell r="I7" t="str">
            <v>1 godina</v>
          </cell>
          <cell r="K7" t="str">
            <v>DA</v>
          </cell>
          <cell r="L7" t="str">
            <v>CSR-Obioteh</v>
          </cell>
        </row>
        <row r="8">
          <cell r="D8" t="str">
            <v>V7</v>
          </cell>
          <cell r="E8" t="str">
            <v>Mettler-Toledo d.o.o.</v>
          </cell>
          <cell r="G8" t="str">
            <v>Mettler-Toledo d.o.o.</v>
          </cell>
          <cell r="I8" t="str">
            <v>1 godina</v>
          </cell>
          <cell r="K8" t="str">
            <v>DA</v>
          </cell>
          <cell r="L8" t="str">
            <v>CSR-laboratorij</v>
          </cell>
        </row>
        <row r="9">
          <cell r="D9" t="str">
            <v>in.br. 3736</v>
          </cell>
          <cell r="E9" t="str">
            <v>VAGA TEHNIČKA GX-6100-EC</v>
          </cell>
          <cell r="G9" t="str">
            <v>Mettler-Toledo d.o.o.</v>
          </cell>
          <cell r="I9" t="str">
            <v>2 god</v>
          </cell>
          <cell r="K9" t="str">
            <v>DA</v>
          </cell>
          <cell r="L9" t="str">
            <v>CSR-Obs</v>
          </cell>
        </row>
        <row r="10">
          <cell r="D10" t="str">
            <v>in.br. 3360</v>
          </cell>
          <cell r="E10" t="str">
            <v>EL. VAGA BIZERBA EL 16500</v>
          </cell>
          <cell r="G10" t="str">
            <v>Mettler-Toledo d.o.o.</v>
          </cell>
          <cell r="I10" t="str">
            <v>2 god</v>
          </cell>
          <cell r="K10" t="str">
            <v>DA</v>
          </cell>
          <cell r="L10" t="str">
            <v>CSR-Obs</v>
          </cell>
        </row>
        <row r="11">
          <cell r="D11" t="str">
            <v>in.br. 3270</v>
          </cell>
          <cell r="E11" t="str">
            <v>Mettler-Toledo d.o.o.</v>
          </cell>
          <cell r="G11" t="str">
            <v>Mettler-Toledo d.o.o.</v>
          </cell>
          <cell r="I11" t="str">
            <v>1 godina</v>
          </cell>
          <cell r="K11" t="str">
            <v>DA</v>
          </cell>
          <cell r="L11" t="str">
            <v>CSR-Obs</v>
          </cell>
        </row>
        <row r="12">
          <cell r="D12" t="str">
            <v>in.br. 3218</v>
          </cell>
          <cell r="E12" t="str">
            <v>A&amp;D Company</v>
          </cell>
          <cell r="G12" t="str">
            <v>Mettler-Toledo d.o.o.</v>
          </cell>
          <cell r="I12" t="str">
            <v>1 godina</v>
          </cell>
          <cell r="K12" t="str">
            <v>DA</v>
          </cell>
          <cell r="L12" t="str">
            <v>CSR-Obs</v>
          </cell>
        </row>
        <row r="13">
          <cell r="D13" t="str">
            <v>in.br. 6401</v>
          </cell>
          <cell r="E13" t="str">
            <v>KERN IFB 60K10DLM</v>
          </cell>
          <cell r="G13" t="str">
            <v>Mettler-Toledo d.o.o.</v>
          </cell>
          <cell r="I13" t="str">
            <v>2 god</v>
          </cell>
          <cell r="K13" t="str">
            <v>DA</v>
          </cell>
          <cell r="L13" t="str">
            <v>CSR-Obs</v>
          </cell>
        </row>
        <row r="14">
          <cell r="D14" t="str">
            <v>in.br. 6400</v>
          </cell>
          <cell r="E14" t="str">
            <v>KERN GAB 15K2DNM</v>
          </cell>
          <cell r="G14" t="str">
            <v>Mettler-Toledo d.o.o.</v>
          </cell>
          <cell r="I14" t="str">
            <v>2 god</v>
          </cell>
          <cell r="K14" t="str">
            <v>DA</v>
          </cell>
          <cell r="L14" t="str">
            <v>CSR-Obs</v>
          </cell>
        </row>
        <row r="15">
          <cell r="D15">
            <v>0</v>
          </cell>
          <cell r="E15" t="str">
            <v>KERN SOHN EMS 12K0.1</v>
          </cell>
          <cell r="G15" t="str">
            <v>nisu umjeravane</v>
          </cell>
          <cell r="I15" t="str">
            <v>2 god</v>
          </cell>
          <cell r="K15" t="str">
            <v>DA</v>
          </cell>
          <cell r="L15" t="str">
            <v>CSR-Obs</v>
          </cell>
        </row>
        <row r="16">
          <cell r="D16">
            <v>0</v>
          </cell>
          <cell r="E16" t="str">
            <v>KERN SOHN FKB 16K0.1</v>
          </cell>
          <cell r="G16" t="str">
            <v>nisu umjeravane</v>
          </cell>
          <cell r="I16" t="str">
            <v>2 god</v>
          </cell>
          <cell r="K16" t="str">
            <v>DA</v>
          </cell>
          <cell r="L16" t="str">
            <v>CSR-Obs</v>
          </cell>
        </row>
        <row r="17">
          <cell r="D17">
            <v>0</v>
          </cell>
          <cell r="E17" t="str">
            <v>KERN SOHN FKB 16K0.1</v>
          </cell>
          <cell r="G17" t="str">
            <v>nisu umjeravane</v>
          </cell>
          <cell r="I17" t="str">
            <v>2 god</v>
          </cell>
          <cell r="K17" t="str">
            <v>DA</v>
          </cell>
          <cell r="L17" t="str">
            <v>CSR-Obs</v>
          </cell>
        </row>
        <row r="18">
          <cell r="D18">
            <v>0</v>
          </cell>
          <cell r="E18" t="str">
            <v>Kombajn 1 Wintersteiger</v>
          </cell>
          <cell r="G18" t="str">
            <v>interno</v>
          </cell>
          <cell r="I18" t="str">
            <v>2 god</v>
          </cell>
          <cell r="K18" t="str">
            <v>DA</v>
          </cell>
          <cell r="L18" t="str">
            <v>CSR-Obs</v>
          </cell>
        </row>
        <row r="19">
          <cell r="D19">
            <v>0</v>
          </cell>
          <cell r="E19" t="str">
            <v>Kombajn 2 Wintersteiger</v>
          </cell>
          <cell r="G19" t="str">
            <v>interno</v>
          </cell>
          <cell r="I19" t="str">
            <v>2 god</v>
          </cell>
          <cell r="K19" t="str">
            <v>DA</v>
          </cell>
          <cell r="L19" t="str">
            <v>CSR-Obs</v>
          </cell>
        </row>
        <row r="20">
          <cell r="D20">
            <v>0</v>
          </cell>
          <cell r="E20" t="str">
            <v>Kombajn 3 Wintersteiger</v>
          </cell>
          <cell r="G20" t="str">
            <v>interno</v>
          </cell>
          <cell r="I20" t="str">
            <v>2 god</v>
          </cell>
          <cell r="K20" t="str">
            <v>DA</v>
          </cell>
          <cell r="L20" t="str">
            <v>CSR-Obs</v>
          </cell>
        </row>
        <row r="21">
          <cell r="D21" t="str">
            <v>in.br. 2892</v>
          </cell>
          <cell r="E21" t="str">
            <v>2892-Kontrolna vaga tip MPE 60</v>
          </cell>
          <cell r="G21" t="str">
            <v>nisu umjeravane</v>
          </cell>
          <cell r="I21" t="str">
            <v>2 god</v>
          </cell>
          <cell r="K21" t="str">
            <v>DA</v>
          </cell>
          <cell r="L21" t="str">
            <v>CSR-Obs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K98"/>
  <sheetViews>
    <sheetView tabSelected="1" zoomScale="60" zoomScaleNormal="60" workbookViewId="0">
      <selection activeCell="N5" sqref="N5:N7"/>
    </sheetView>
  </sheetViews>
  <sheetFormatPr defaultRowHeight="15" x14ac:dyDescent="0.25"/>
  <cols>
    <col min="1" max="1" width="2.85546875" style="4" customWidth="1"/>
    <col min="2" max="2" width="26.42578125" style="4" customWidth="1"/>
    <col min="3" max="3" width="6" style="5" customWidth="1"/>
    <col min="4" max="4" width="13.42578125" style="4" customWidth="1"/>
    <col min="5" max="5" width="29.5703125" style="4" customWidth="1"/>
    <col min="6" max="6" width="32" style="4" customWidth="1"/>
    <col min="7" max="7" width="20.85546875" style="5" customWidth="1"/>
    <col min="8" max="8" width="18.28515625" style="6" customWidth="1"/>
    <col min="9" max="9" width="12.85546875" style="5" customWidth="1"/>
    <col min="10" max="10" width="14.85546875" style="6" customWidth="1"/>
    <col min="11" max="11" width="19.28515625" style="7" customWidth="1"/>
    <col min="12" max="12" width="20.85546875" style="5" customWidth="1"/>
    <col min="13" max="13" width="13.5703125" style="5" customWidth="1"/>
    <col min="14" max="14" width="27" style="4" customWidth="1"/>
    <col min="15" max="1025" width="24" style="4" customWidth="1"/>
    <col min="1026" max="16384" width="9.140625" style="8"/>
  </cols>
  <sheetData>
    <row r="2" spans="1:14" ht="20.25" x14ac:dyDescent="0.25">
      <c r="B2" s="9" t="s">
        <v>242</v>
      </c>
      <c r="E2" s="10" t="s">
        <v>243</v>
      </c>
      <c r="F2" s="10"/>
      <c r="G2" s="10"/>
      <c r="H2" s="10"/>
      <c r="I2" s="10"/>
    </row>
    <row r="3" spans="1:14" ht="15.75" thickBot="1" x14ac:dyDescent="0.3"/>
    <row r="4" spans="1:14" s="11" customFormat="1" ht="66.75" customHeight="1" thickBot="1" x14ac:dyDescent="0.3">
      <c r="B4" s="12" t="s">
        <v>0</v>
      </c>
      <c r="C4" s="12" t="s">
        <v>10</v>
      </c>
      <c r="D4" s="12" t="s">
        <v>11</v>
      </c>
      <c r="E4" s="12" t="s">
        <v>12</v>
      </c>
      <c r="F4" s="12" t="s">
        <v>13</v>
      </c>
      <c r="G4" s="12" t="s">
        <v>1</v>
      </c>
      <c r="H4" s="13" t="s">
        <v>2</v>
      </c>
      <c r="I4" s="12" t="s">
        <v>3</v>
      </c>
      <c r="J4" s="13" t="s">
        <v>4</v>
      </c>
      <c r="K4" s="12" t="s">
        <v>5</v>
      </c>
      <c r="L4" s="14" t="s">
        <v>6</v>
      </c>
      <c r="M4" s="14"/>
      <c r="N4" s="15" t="s">
        <v>193</v>
      </c>
    </row>
    <row r="5" spans="1:14" s="26" customFormat="1" ht="52.5" customHeight="1" thickBot="1" x14ac:dyDescent="0.3">
      <c r="A5" s="16"/>
      <c r="B5" s="17" t="s">
        <v>149</v>
      </c>
      <c r="C5" s="18">
        <v>1</v>
      </c>
      <c r="D5" s="19"/>
      <c r="E5" s="20" t="s">
        <v>14</v>
      </c>
      <c r="F5" s="1" t="s">
        <v>207</v>
      </c>
      <c r="G5" s="21" t="s">
        <v>169</v>
      </c>
      <c r="H5" s="22"/>
      <c r="I5" s="19" t="s">
        <v>7</v>
      </c>
      <c r="J5" s="22"/>
      <c r="K5" s="23" t="s">
        <v>187</v>
      </c>
      <c r="L5" s="24" t="s">
        <v>85</v>
      </c>
      <c r="M5" s="25"/>
      <c r="N5" s="403"/>
    </row>
    <row r="6" spans="1:14" s="26" customFormat="1" ht="45.75" thickBot="1" x14ac:dyDescent="0.3">
      <c r="A6" s="16"/>
      <c r="B6" s="27"/>
      <c r="C6" s="28">
        <v>2</v>
      </c>
      <c r="D6" s="29"/>
      <c r="E6" s="30" t="s">
        <v>15</v>
      </c>
      <c r="F6" s="2" t="s">
        <v>208</v>
      </c>
      <c r="G6" s="31" t="s">
        <v>169</v>
      </c>
      <c r="H6" s="32"/>
      <c r="I6" s="29" t="s">
        <v>7</v>
      </c>
      <c r="J6" s="32"/>
      <c r="K6" s="23" t="s">
        <v>187</v>
      </c>
      <c r="L6" s="33" t="s">
        <v>85</v>
      </c>
      <c r="M6" s="34"/>
      <c r="N6" s="403"/>
    </row>
    <row r="7" spans="1:14" s="26" customFormat="1" ht="43.5" customHeight="1" thickBot="1" x14ac:dyDescent="0.3">
      <c r="A7" s="16"/>
      <c r="B7" s="27"/>
      <c r="C7" s="35">
        <v>3</v>
      </c>
      <c r="D7" s="36">
        <v>2549</v>
      </c>
      <c r="E7" s="30" t="s">
        <v>16</v>
      </c>
      <c r="F7" s="2" t="s">
        <v>209</v>
      </c>
      <c r="G7" s="31" t="s">
        <v>169</v>
      </c>
      <c r="H7" s="37"/>
      <c r="I7" s="36" t="s">
        <v>7</v>
      </c>
      <c r="J7" s="37"/>
      <c r="K7" s="38" t="s">
        <v>8</v>
      </c>
      <c r="L7" s="39" t="s">
        <v>84</v>
      </c>
      <c r="M7" s="40"/>
      <c r="N7" s="403"/>
    </row>
    <row r="8" spans="1:14" s="26" customFormat="1" ht="30.75" thickBot="1" x14ac:dyDescent="0.3">
      <c r="A8" s="16"/>
      <c r="B8" s="27"/>
      <c r="C8" s="28">
        <v>4</v>
      </c>
      <c r="D8" s="31"/>
      <c r="E8" s="30" t="s">
        <v>17</v>
      </c>
      <c r="F8" s="2" t="s">
        <v>210</v>
      </c>
      <c r="G8" s="31" t="s">
        <v>169</v>
      </c>
      <c r="H8" s="32"/>
      <c r="I8" s="29" t="s">
        <v>7</v>
      </c>
      <c r="J8" s="32"/>
      <c r="K8" s="2" t="s">
        <v>188</v>
      </c>
      <c r="L8" s="33" t="s">
        <v>83</v>
      </c>
      <c r="M8" s="34"/>
      <c r="N8" s="403"/>
    </row>
    <row r="9" spans="1:14" s="26" customFormat="1" ht="42.75" customHeight="1" thickBot="1" x14ac:dyDescent="0.3">
      <c r="A9" s="16"/>
      <c r="B9" s="27"/>
      <c r="C9" s="28">
        <v>5</v>
      </c>
      <c r="D9" s="31"/>
      <c r="E9" s="30" t="s">
        <v>18</v>
      </c>
      <c r="F9" s="2" t="s">
        <v>211</v>
      </c>
      <c r="G9" s="31" t="s">
        <v>169</v>
      </c>
      <c r="H9" s="32"/>
      <c r="I9" s="29" t="s">
        <v>7</v>
      </c>
      <c r="J9" s="32"/>
      <c r="K9" s="2" t="s">
        <v>188</v>
      </c>
      <c r="L9" s="33" t="s">
        <v>83</v>
      </c>
      <c r="M9" s="41" t="s">
        <v>91</v>
      </c>
      <c r="N9" s="403"/>
    </row>
    <row r="10" spans="1:14" s="26" customFormat="1" ht="44.25" customHeight="1" thickBot="1" x14ac:dyDescent="0.3">
      <c r="A10" s="16"/>
      <c r="B10" s="27"/>
      <c r="C10" s="28">
        <v>6</v>
      </c>
      <c r="D10" s="42">
        <v>1128311801</v>
      </c>
      <c r="E10" s="43" t="s">
        <v>19</v>
      </c>
      <c r="F10" s="2" t="s">
        <v>212</v>
      </c>
      <c r="G10" s="38" t="s">
        <v>50</v>
      </c>
      <c r="H10" s="32"/>
      <c r="I10" s="29" t="s">
        <v>7</v>
      </c>
      <c r="J10" s="32"/>
      <c r="K10" s="2" t="s">
        <v>20</v>
      </c>
      <c r="L10" s="33" t="s">
        <v>82</v>
      </c>
      <c r="M10" s="34"/>
      <c r="N10" s="403"/>
    </row>
    <row r="11" spans="1:14" s="26" customFormat="1" ht="40.5" customHeight="1" thickBot="1" x14ac:dyDescent="0.3">
      <c r="A11" s="16"/>
      <c r="B11" s="27"/>
      <c r="C11" s="28">
        <v>7</v>
      </c>
      <c r="D11" s="29">
        <v>1307</v>
      </c>
      <c r="E11" s="30" t="s">
        <v>21</v>
      </c>
      <c r="F11" s="2" t="s">
        <v>213</v>
      </c>
      <c r="G11" s="38" t="s">
        <v>50</v>
      </c>
      <c r="H11" s="32">
        <v>43800</v>
      </c>
      <c r="I11" s="29" t="s">
        <v>22</v>
      </c>
      <c r="J11" s="32">
        <v>44136</v>
      </c>
      <c r="K11" s="2" t="s">
        <v>8</v>
      </c>
      <c r="L11" s="33" t="s">
        <v>80</v>
      </c>
      <c r="M11" s="34"/>
      <c r="N11" s="403"/>
    </row>
    <row r="12" spans="1:14" s="26" customFormat="1" ht="39.75" customHeight="1" thickBot="1" x14ac:dyDescent="0.3">
      <c r="A12" s="16"/>
      <c r="B12" s="27"/>
      <c r="C12" s="28">
        <v>8</v>
      </c>
      <c r="D12" s="29">
        <v>1304</v>
      </c>
      <c r="E12" s="30" t="s">
        <v>23</v>
      </c>
      <c r="F12" s="2" t="s">
        <v>214</v>
      </c>
      <c r="G12" s="44" t="s">
        <v>50</v>
      </c>
      <c r="H12" s="32">
        <v>43800</v>
      </c>
      <c r="I12" s="29" t="s">
        <v>22</v>
      </c>
      <c r="J12" s="32">
        <v>44136</v>
      </c>
      <c r="K12" s="2" t="s">
        <v>8</v>
      </c>
      <c r="L12" s="33" t="s">
        <v>80</v>
      </c>
      <c r="M12" s="34"/>
      <c r="N12" s="403"/>
    </row>
    <row r="13" spans="1:14" s="26" customFormat="1" ht="31.5" customHeight="1" thickBot="1" x14ac:dyDescent="0.3">
      <c r="A13" s="16"/>
      <c r="B13" s="27"/>
      <c r="C13" s="45">
        <v>9</v>
      </c>
      <c r="D13" s="46"/>
      <c r="E13" s="47" t="s">
        <v>24</v>
      </c>
      <c r="F13" s="3" t="s">
        <v>215</v>
      </c>
      <c r="G13" s="48" t="s">
        <v>50</v>
      </c>
      <c r="H13" s="49">
        <v>43800</v>
      </c>
      <c r="I13" s="46" t="s">
        <v>22</v>
      </c>
      <c r="J13" s="49">
        <v>44136</v>
      </c>
      <c r="K13" s="48" t="s">
        <v>8</v>
      </c>
      <c r="L13" s="50" t="s">
        <v>80</v>
      </c>
      <c r="M13" s="51"/>
      <c r="N13" s="403"/>
    </row>
    <row r="14" spans="1:14" s="26" customFormat="1" ht="56.25" customHeight="1" thickBot="1" x14ac:dyDescent="0.3">
      <c r="A14" s="16"/>
      <c r="B14" s="27"/>
      <c r="C14" s="52">
        <v>10</v>
      </c>
      <c r="D14" s="53"/>
      <c r="E14" s="54" t="s">
        <v>68</v>
      </c>
      <c r="F14" s="53"/>
      <c r="G14" s="55" t="s">
        <v>50</v>
      </c>
      <c r="H14" s="56">
        <v>43678</v>
      </c>
      <c r="I14" s="55" t="s">
        <v>25</v>
      </c>
      <c r="J14" s="56">
        <v>44136</v>
      </c>
      <c r="K14" s="55" t="s">
        <v>54</v>
      </c>
      <c r="L14" s="57" t="s">
        <v>80</v>
      </c>
      <c r="M14" s="58" t="s">
        <v>92</v>
      </c>
      <c r="N14" s="403"/>
    </row>
    <row r="15" spans="1:14" s="26" customFormat="1" ht="56.25" customHeight="1" thickBot="1" x14ac:dyDescent="0.3">
      <c r="A15" s="16"/>
      <c r="B15" s="27"/>
      <c r="C15" s="59">
        <v>11</v>
      </c>
      <c r="D15" s="60"/>
      <c r="E15" s="61" t="s">
        <v>52</v>
      </c>
      <c r="F15" s="60" t="s">
        <v>164</v>
      </c>
      <c r="G15" s="62" t="s">
        <v>53</v>
      </c>
      <c r="H15" s="62"/>
      <c r="I15" s="62" t="s">
        <v>7</v>
      </c>
      <c r="J15" s="63"/>
      <c r="K15" s="64" t="s">
        <v>54</v>
      </c>
      <c r="L15" s="65" t="s">
        <v>85</v>
      </c>
      <c r="M15" s="66"/>
      <c r="N15" s="403"/>
    </row>
    <row r="16" spans="1:14" s="26" customFormat="1" ht="56.25" customHeight="1" thickBot="1" x14ac:dyDescent="0.3">
      <c r="A16" s="16"/>
      <c r="B16" s="27"/>
      <c r="C16" s="67">
        <v>12</v>
      </c>
      <c r="D16" s="68"/>
      <c r="E16" s="69" t="s">
        <v>55</v>
      </c>
      <c r="F16" s="68" t="s">
        <v>164</v>
      </c>
      <c r="G16" s="70" t="s">
        <v>38</v>
      </c>
      <c r="H16" s="71">
        <v>43647</v>
      </c>
      <c r="I16" s="70" t="s">
        <v>22</v>
      </c>
      <c r="J16" s="72">
        <v>44136</v>
      </c>
      <c r="K16" s="73" t="s">
        <v>54</v>
      </c>
      <c r="L16" s="74" t="s">
        <v>80</v>
      </c>
      <c r="M16" s="75" t="s">
        <v>162</v>
      </c>
      <c r="N16" s="403"/>
    </row>
    <row r="17" spans="1:14" s="26" customFormat="1" ht="48.75" customHeight="1" thickBot="1" x14ac:dyDescent="0.3">
      <c r="A17" s="16"/>
      <c r="B17" s="27"/>
      <c r="C17" s="76">
        <v>13</v>
      </c>
      <c r="D17" s="77"/>
      <c r="E17" s="78" t="s">
        <v>78</v>
      </c>
      <c r="F17" s="79"/>
      <c r="G17" s="79"/>
      <c r="H17" s="79"/>
      <c r="I17" s="80" t="s">
        <v>7</v>
      </c>
      <c r="J17" s="81"/>
      <c r="K17" s="79"/>
      <c r="L17" s="82" t="s">
        <v>84</v>
      </c>
      <c r="M17" s="83"/>
      <c r="N17" s="403"/>
    </row>
    <row r="18" spans="1:14" ht="31.5" customHeight="1" thickBot="1" x14ac:dyDescent="0.3">
      <c r="B18" s="17" t="s">
        <v>148</v>
      </c>
      <c r="C18" s="84">
        <f>[1]Vage!C2</f>
        <v>1</v>
      </c>
      <c r="D18" s="85" t="str">
        <f>[1]Vage!D2</f>
        <v>V1</v>
      </c>
      <c r="E18" s="86" t="str">
        <f>[1]Vage!E2</f>
        <v>A&amp;D Instruments, HF-2000G-EC</v>
      </c>
      <c r="F18" s="87" t="s">
        <v>216</v>
      </c>
      <c r="G18" s="85" t="str">
        <f>[1]Vage!G2</f>
        <v>Mettler-Toledo d.o.o.</v>
      </c>
      <c r="H18" s="88"/>
      <c r="I18" s="89" t="str">
        <f>[1]Vage!I2</f>
        <v>1 godina</v>
      </c>
      <c r="J18" s="88"/>
      <c r="K18" s="85" t="str">
        <f>[1]Vage!K2</f>
        <v>DA</v>
      </c>
      <c r="L18" s="90" t="str">
        <f>[1]Vage!L2</f>
        <v>CSR-laboratorij</v>
      </c>
      <c r="M18" s="91"/>
      <c r="N18" s="403"/>
    </row>
    <row r="19" spans="1:14" ht="42.75" customHeight="1" thickBot="1" x14ac:dyDescent="0.3">
      <c r="B19" s="17"/>
      <c r="C19" s="92">
        <f>[1]Vage!C3</f>
        <v>2</v>
      </c>
      <c r="D19" s="93" t="str">
        <f>[1]Vage!D3</f>
        <v>V2</v>
      </c>
      <c r="E19" s="94" t="str">
        <f>[1]Vage!E3</f>
        <v>A&amp;D Instruments, HF-200G-EC</v>
      </c>
      <c r="F19" s="95" t="s">
        <v>217</v>
      </c>
      <c r="G19" s="93" t="str">
        <f>[1]Vage!G3</f>
        <v>Mettler-Toledo d.o.o.</v>
      </c>
      <c r="H19" s="96"/>
      <c r="I19" s="97" t="str">
        <f>[1]Vage!I3</f>
        <v>1 godina</v>
      </c>
      <c r="J19" s="96"/>
      <c r="K19" s="93" t="str">
        <f>[1]Vage!K3</f>
        <v>DA</v>
      </c>
      <c r="L19" s="90" t="str">
        <f>[1]Vage!L3</f>
        <v>CSR-laboratorij</v>
      </c>
      <c r="M19" s="98"/>
      <c r="N19" s="403"/>
    </row>
    <row r="20" spans="1:14" ht="49.5" customHeight="1" thickBot="1" x14ac:dyDescent="0.3">
      <c r="B20" s="17"/>
      <c r="C20" s="92">
        <f>[1]Vage!C4</f>
        <v>3</v>
      </c>
      <c r="D20" s="93" t="str">
        <f>[1]Vage!D4</f>
        <v>V3</v>
      </c>
      <c r="E20" s="94" t="str">
        <f>[1]Vage!E4</f>
        <v>A&amp;D Instruments, HR- 120 EC</v>
      </c>
      <c r="F20" s="95" t="s">
        <v>238</v>
      </c>
      <c r="G20" s="93"/>
      <c r="H20" s="96"/>
      <c r="I20" s="97"/>
      <c r="J20" s="96"/>
      <c r="K20" s="93" t="str">
        <f>[1]Vage!K4</f>
        <v>DA</v>
      </c>
      <c r="L20" s="90" t="str">
        <f>[1]Vage!L4</f>
        <v>CSR-laboratorij</v>
      </c>
      <c r="M20" s="98"/>
      <c r="N20" s="403"/>
    </row>
    <row r="21" spans="1:14" ht="46.5" customHeight="1" thickBot="1" x14ac:dyDescent="0.3">
      <c r="B21" s="17"/>
      <c r="C21" s="92">
        <f>[1]Vage!C5</f>
        <v>4</v>
      </c>
      <c r="D21" s="93" t="str">
        <f>[1]Vage!D5</f>
        <v>V4</v>
      </c>
      <c r="E21" s="94" t="str">
        <f>[1]Vage!E5</f>
        <v>A&amp;D Instruments, HF 3200</v>
      </c>
      <c r="F21" s="99" t="s">
        <v>218</v>
      </c>
      <c r="G21" s="100"/>
      <c r="H21" s="100"/>
      <c r="I21" s="100"/>
      <c r="J21" s="96"/>
      <c r="K21" s="93" t="str">
        <f>[1]Vage!K5</f>
        <v>DA</v>
      </c>
      <c r="L21" s="101" t="str">
        <f>[1]Vage!L5</f>
        <v>CSR-laboratorij</v>
      </c>
      <c r="M21" s="98"/>
      <c r="N21" s="403"/>
    </row>
    <row r="22" spans="1:14" ht="45" customHeight="1" thickBot="1" x14ac:dyDescent="0.3">
      <c r="B22" s="17"/>
      <c r="C22" s="92">
        <f>[1]Vage!C6</f>
        <v>5</v>
      </c>
      <c r="D22" s="93" t="str">
        <f>[1]Vage!D6</f>
        <v>VX</v>
      </c>
      <c r="E22" s="94" t="str">
        <f>[1]Vage!E6</f>
        <v>Mettler-Toledo d.o.o., ME204T/00</v>
      </c>
      <c r="F22" s="87" t="s">
        <v>219</v>
      </c>
      <c r="G22" s="85" t="str">
        <f>[1]Vage!G6</f>
        <v>Mettler-Toledo d.o.o.</v>
      </c>
      <c r="H22" s="88"/>
      <c r="I22" s="89" t="str">
        <f>[1]Vage!I6</f>
        <v>1 godina</v>
      </c>
      <c r="J22" s="88"/>
      <c r="K22" s="85" t="str">
        <f>[1]Vage!K6</f>
        <v>DA</v>
      </c>
      <c r="L22" s="102" t="str">
        <f>[1]Vage!L6</f>
        <v>CSR-Obioteh</v>
      </c>
      <c r="M22" s="98"/>
      <c r="N22" s="403"/>
    </row>
    <row r="23" spans="1:14" ht="55.5" customHeight="1" thickBot="1" x14ac:dyDescent="0.3">
      <c r="B23" s="17"/>
      <c r="C23" s="92">
        <f>[1]Vage!C7</f>
        <v>6</v>
      </c>
      <c r="D23" s="93" t="str">
        <f>[1]Vage!D7</f>
        <v>V6</v>
      </c>
      <c r="E23" s="94" t="str">
        <f>[1]Vage!E7</f>
        <v>KERN EV2200-2NM</v>
      </c>
      <c r="F23" s="95" t="s">
        <v>220</v>
      </c>
      <c r="G23" s="93" t="str">
        <f>[1]Vage!G7</f>
        <v>Mettler-Toledo d.o.o.</v>
      </c>
      <c r="H23" s="88"/>
      <c r="I23" s="97" t="str">
        <f>[1]Vage!I7</f>
        <v>1 godina</v>
      </c>
      <c r="J23" s="88"/>
      <c r="K23" s="85" t="str">
        <f>[1]Vage!K7</f>
        <v>DA</v>
      </c>
      <c r="L23" s="102" t="str">
        <f>[1]Vage!L7</f>
        <v>CSR-Obioteh</v>
      </c>
      <c r="M23" s="103"/>
      <c r="N23" s="403"/>
    </row>
    <row r="24" spans="1:14" ht="33" customHeight="1" thickBot="1" x14ac:dyDescent="0.3">
      <c r="B24" s="17"/>
      <c r="C24" s="92">
        <v>7</v>
      </c>
      <c r="D24" s="93" t="str">
        <f>[1]Vage!D8</f>
        <v>V7</v>
      </c>
      <c r="E24" s="94" t="str">
        <f>[1]Vage!E8</f>
        <v>Mettler-Toledo d.o.o.</v>
      </c>
      <c r="F24" s="95" t="s">
        <v>221</v>
      </c>
      <c r="G24" s="93" t="str">
        <f>[1]Vage!G8</f>
        <v>Mettler-Toledo d.o.o.</v>
      </c>
      <c r="H24" s="88"/>
      <c r="I24" s="97" t="str">
        <f>[1]Vage!I8</f>
        <v>1 godina</v>
      </c>
      <c r="J24" s="88"/>
      <c r="K24" s="85" t="str">
        <f>[1]Vage!K8</f>
        <v>DA</v>
      </c>
      <c r="L24" s="90" t="str">
        <f>[1]Vage!L8</f>
        <v>CSR-laboratorij</v>
      </c>
      <c r="M24" s="98"/>
      <c r="N24" s="403"/>
    </row>
    <row r="25" spans="1:14" ht="46.5" customHeight="1" thickBot="1" x14ac:dyDescent="0.3">
      <c r="B25" s="17"/>
      <c r="C25" s="92">
        <v>8</v>
      </c>
      <c r="D25" s="93" t="str">
        <f>[1]Vage!D9</f>
        <v>in.br. 3736</v>
      </c>
      <c r="E25" s="94" t="str">
        <f>[1]Vage!E9</f>
        <v>VAGA TEHNIČKA GX-6100-EC</v>
      </c>
      <c r="F25" s="95" t="s">
        <v>222</v>
      </c>
      <c r="G25" s="93" t="str">
        <f>[1]Vage!G9</f>
        <v>Mettler-Toledo d.o.o.</v>
      </c>
      <c r="H25" s="88">
        <v>43374</v>
      </c>
      <c r="I25" s="104" t="str">
        <f>[1]Vage!I9</f>
        <v>2 god</v>
      </c>
      <c r="J25" s="88">
        <v>44110</v>
      </c>
      <c r="K25" s="85" t="str">
        <f>[1]Vage!K9</f>
        <v>DA</v>
      </c>
      <c r="L25" s="105" t="str">
        <f>[1]Vage!L9</f>
        <v>CSR-Obs</v>
      </c>
      <c r="M25" s="98"/>
      <c r="N25" s="403"/>
    </row>
    <row r="26" spans="1:14" ht="40.5" thickBot="1" x14ac:dyDescent="0.3">
      <c r="B26" s="17"/>
      <c r="C26" s="92">
        <v>9</v>
      </c>
      <c r="D26" s="93" t="str">
        <f>[1]Vage!D10</f>
        <v>in.br. 3360</v>
      </c>
      <c r="E26" s="94" t="str">
        <f>[1]Vage!E10</f>
        <v>EL. VAGA BIZERBA EL 16500</v>
      </c>
      <c r="F26" s="95" t="s">
        <v>223</v>
      </c>
      <c r="G26" s="93" t="str">
        <f>[1]Vage!G10</f>
        <v>Mettler-Toledo d.o.o.</v>
      </c>
      <c r="H26" s="88">
        <v>43374</v>
      </c>
      <c r="I26" s="104" t="str">
        <f>[1]Vage!I10</f>
        <v>2 god</v>
      </c>
      <c r="J26" s="88">
        <v>44110</v>
      </c>
      <c r="K26" s="85" t="str">
        <f>[1]Vage!K10</f>
        <v>DA</v>
      </c>
      <c r="L26" s="105" t="str">
        <f>[1]Vage!L10</f>
        <v>CSR-Obs</v>
      </c>
      <c r="M26" s="106" t="s">
        <v>91</v>
      </c>
      <c r="N26" s="403"/>
    </row>
    <row r="27" spans="1:14" ht="34.5" customHeight="1" thickBot="1" x14ac:dyDescent="0.3">
      <c r="B27" s="17"/>
      <c r="C27" s="92">
        <v>10</v>
      </c>
      <c r="D27" s="93" t="str">
        <f>[1]Vage!D11</f>
        <v>in.br. 3270</v>
      </c>
      <c r="E27" s="94" t="str">
        <f>[1]Vage!E11</f>
        <v>Mettler-Toledo d.o.o.</v>
      </c>
      <c r="F27" s="95" t="s">
        <v>224</v>
      </c>
      <c r="G27" s="93" t="str">
        <f>[1]Vage!G11</f>
        <v>Mettler-Toledo d.o.o.</v>
      </c>
      <c r="H27" s="88">
        <v>43739</v>
      </c>
      <c r="I27" s="97" t="str">
        <f>[1]Vage!I11</f>
        <v>1 godina</v>
      </c>
      <c r="J27" s="88">
        <v>44110</v>
      </c>
      <c r="K27" s="85" t="str">
        <f>[1]Vage!K11</f>
        <v>DA</v>
      </c>
      <c r="L27" s="105" t="str">
        <f>[1]Vage!L11</f>
        <v>CSR-Obs</v>
      </c>
      <c r="M27" s="98"/>
      <c r="N27" s="403"/>
    </row>
    <row r="28" spans="1:14" ht="30.75" thickBot="1" x14ac:dyDescent="0.3">
      <c r="B28" s="17"/>
      <c r="C28" s="92">
        <v>11</v>
      </c>
      <c r="D28" s="93" t="str">
        <f>[1]Vage!D12</f>
        <v>in.br. 3218</v>
      </c>
      <c r="E28" s="94" t="str">
        <f>[1]Vage!E12</f>
        <v>A&amp;D Company</v>
      </c>
      <c r="F28" s="95" t="s">
        <v>225</v>
      </c>
      <c r="G28" s="93" t="str">
        <f>[1]Vage!G12</f>
        <v>Mettler-Toledo d.o.o.</v>
      </c>
      <c r="H28" s="88">
        <v>43739</v>
      </c>
      <c r="I28" s="97" t="str">
        <f>[1]Vage!I12</f>
        <v>1 godina</v>
      </c>
      <c r="J28" s="88">
        <v>44110</v>
      </c>
      <c r="K28" s="93" t="str">
        <f>[1]Vage!K12</f>
        <v>DA</v>
      </c>
      <c r="L28" s="105" t="str">
        <f>[1]Vage!L12</f>
        <v>CSR-Obs</v>
      </c>
      <c r="M28" s="98"/>
      <c r="N28" s="403"/>
    </row>
    <row r="29" spans="1:14" ht="37.5" customHeight="1" thickBot="1" x14ac:dyDescent="0.3">
      <c r="B29" s="17"/>
      <c r="C29" s="92">
        <v>12</v>
      </c>
      <c r="D29" s="93" t="str">
        <f>[1]Vage!D13</f>
        <v>in.br. 6401</v>
      </c>
      <c r="E29" s="94" t="str">
        <f>[1]Vage!E13</f>
        <v>KERN IFB 60K10DLM</v>
      </c>
      <c r="F29" s="95" t="s">
        <v>226</v>
      </c>
      <c r="G29" s="93" t="str">
        <f>[1]Vage!G13</f>
        <v>Mettler-Toledo d.o.o.</v>
      </c>
      <c r="H29" s="88">
        <v>43374</v>
      </c>
      <c r="I29" s="104" t="str">
        <f>[1]Vage!I13</f>
        <v>2 god</v>
      </c>
      <c r="J29" s="88">
        <v>44110</v>
      </c>
      <c r="K29" s="93" t="str">
        <f>[1]Vage!K13</f>
        <v>DA</v>
      </c>
      <c r="L29" s="105" t="str">
        <f>[1]Vage!L13</f>
        <v>CSR-Obs</v>
      </c>
      <c r="M29" s="98"/>
      <c r="N29" s="403"/>
    </row>
    <row r="30" spans="1:14" ht="39" customHeight="1" thickBot="1" x14ac:dyDescent="0.3">
      <c r="B30" s="17"/>
      <c r="C30" s="92">
        <v>13</v>
      </c>
      <c r="D30" s="93" t="str">
        <f>[1]Vage!D14</f>
        <v>in.br. 6400</v>
      </c>
      <c r="E30" s="94" t="str">
        <f>[1]Vage!E14</f>
        <v>KERN GAB 15K2DNM</v>
      </c>
      <c r="F30" s="95" t="s">
        <v>227</v>
      </c>
      <c r="G30" s="93" t="str">
        <f>[1]Vage!G14</f>
        <v>Mettler-Toledo d.o.o.</v>
      </c>
      <c r="H30" s="88">
        <v>43374</v>
      </c>
      <c r="I30" s="104" t="str">
        <f>[1]Vage!I14</f>
        <v>2 god</v>
      </c>
      <c r="J30" s="88">
        <v>44110</v>
      </c>
      <c r="K30" s="93" t="str">
        <f>[1]Vage!K14</f>
        <v>DA</v>
      </c>
      <c r="L30" s="105" t="str">
        <f>[1]Vage!L14</f>
        <v>CSR-Obs</v>
      </c>
      <c r="M30" s="98"/>
      <c r="N30" s="403"/>
    </row>
    <row r="31" spans="1:14" ht="39" customHeight="1" thickBot="1" x14ac:dyDescent="0.3">
      <c r="B31" s="17"/>
      <c r="C31" s="92">
        <v>14</v>
      </c>
      <c r="D31" s="93">
        <f>[1]Vage!D15</f>
        <v>0</v>
      </c>
      <c r="E31" s="94" t="str">
        <f>[1]Vage!E15</f>
        <v>KERN SOHN EMS 12K0.1</v>
      </c>
      <c r="F31" s="95" t="s">
        <v>228</v>
      </c>
      <c r="G31" s="107" t="str">
        <f>[1]Vage!G15</f>
        <v>nisu umjeravane</v>
      </c>
      <c r="H31" s="88"/>
      <c r="I31" s="97" t="str">
        <f>[1]Vage!I15</f>
        <v>2 god</v>
      </c>
      <c r="J31" s="88"/>
      <c r="K31" s="93" t="str">
        <f>[1]Vage!K15</f>
        <v>DA</v>
      </c>
      <c r="L31" s="105" t="str">
        <f>[1]Vage!L15</f>
        <v>CSR-Obs</v>
      </c>
      <c r="M31" s="98"/>
      <c r="N31" s="403"/>
    </row>
    <row r="32" spans="1:14" ht="39.75" customHeight="1" thickBot="1" x14ac:dyDescent="0.3">
      <c r="B32" s="17"/>
      <c r="C32" s="92">
        <v>15</v>
      </c>
      <c r="D32" s="93">
        <f>[1]Vage!D16</f>
        <v>0</v>
      </c>
      <c r="E32" s="94" t="str">
        <f>[1]Vage!E16</f>
        <v>KERN SOHN FKB 16K0.1</v>
      </c>
      <c r="F32" s="95" t="s">
        <v>229</v>
      </c>
      <c r="G32" s="107" t="str">
        <f>[1]Vage!G16</f>
        <v>nisu umjeravane</v>
      </c>
      <c r="H32" s="96"/>
      <c r="I32" s="97" t="str">
        <f>[1]Vage!I16</f>
        <v>2 god</v>
      </c>
      <c r="J32" s="96"/>
      <c r="K32" s="93" t="str">
        <f>[1]Vage!K16</f>
        <v>DA</v>
      </c>
      <c r="L32" s="105" t="str">
        <f>[1]Vage!L16</f>
        <v>CSR-Obs</v>
      </c>
      <c r="M32" s="98"/>
      <c r="N32" s="403"/>
    </row>
    <row r="33" spans="2:14" ht="45" customHeight="1" thickBot="1" x14ac:dyDescent="0.3">
      <c r="B33" s="17"/>
      <c r="C33" s="92">
        <v>16</v>
      </c>
      <c r="D33" s="93">
        <f>[1]Vage!D17</f>
        <v>0</v>
      </c>
      <c r="E33" s="94" t="str">
        <f>[1]Vage!E17</f>
        <v>KERN SOHN FKB 16K0.1</v>
      </c>
      <c r="F33" s="95" t="s">
        <v>229</v>
      </c>
      <c r="G33" s="107" t="str">
        <f>[1]Vage!G17</f>
        <v>nisu umjeravane</v>
      </c>
      <c r="H33" s="96"/>
      <c r="I33" s="97" t="str">
        <f>[1]Vage!I17</f>
        <v>2 god</v>
      </c>
      <c r="J33" s="96"/>
      <c r="K33" s="93" t="str">
        <f>[1]Vage!K17</f>
        <v>DA</v>
      </c>
      <c r="L33" s="105" t="str">
        <f>[1]Vage!L17</f>
        <v>CSR-Obs</v>
      </c>
      <c r="M33" s="98"/>
      <c r="N33" s="403"/>
    </row>
    <row r="34" spans="2:14" ht="24.75" customHeight="1" thickBot="1" x14ac:dyDescent="0.3">
      <c r="B34" s="17"/>
      <c r="C34" s="92">
        <v>17</v>
      </c>
      <c r="D34" s="93">
        <f>[1]Vage!D18</f>
        <v>0</v>
      </c>
      <c r="E34" s="94" t="str">
        <f>[1]Vage!E18</f>
        <v>Kombajn 1 Wintersteiger</v>
      </c>
      <c r="F34" s="95"/>
      <c r="G34" s="93" t="str">
        <f>[1]Vage!G18</f>
        <v>interno</v>
      </c>
      <c r="H34" s="96"/>
      <c r="I34" s="108" t="str">
        <f>[1]Vage!I18</f>
        <v>2 god</v>
      </c>
      <c r="J34" s="96"/>
      <c r="K34" s="93" t="str">
        <f>[1]Vage!K18</f>
        <v>DA</v>
      </c>
      <c r="L34" s="105" t="str">
        <f>[1]Vage!L18</f>
        <v>CSR-Obs</v>
      </c>
      <c r="M34" s="98"/>
      <c r="N34" s="403"/>
    </row>
    <row r="35" spans="2:14" ht="21" customHeight="1" thickBot="1" x14ac:dyDescent="0.3">
      <c r="B35" s="17"/>
      <c r="C35" s="92">
        <v>18</v>
      </c>
      <c r="D35" s="93">
        <f>[1]Vage!D19</f>
        <v>0</v>
      </c>
      <c r="E35" s="94" t="str">
        <f>[1]Vage!E19</f>
        <v>Kombajn 2 Wintersteiger</v>
      </c>
      <c r="F35" s="95"/>
      <c r="G35" s="93" t="str">
        <f>[1]Vage!G19</f>
        <v>interno</v>
      </c>
      <c r="H35" s="96"/>
      <c r="I35" s="108" t="str">
        <f>[1]Vage!I19</f>
        <v>2 god</v>
      </c>
      <c r="J35" s="96"/>
      <c r="K35" s="93" t="str">
        <f>[1]Vage!K19</f>
        <v>DA</v>
      </c>
      <c r="L35" s="105" t="str">
        <f>[1]Vage!L19</f>
        <v>CSR-Obs</v>
      </c>
      <c r="M35" s="98"/>
      <c r="N35" s="403"/>
    </row>
    <row r="36" spans="2:14" ht="22.5" customHeight="1" thickBot="1" x14ac:dyDescent="0.3">
      <c r="B36" s="17"/>
      <c r="C36" s="92">
        <v>19</v>
      </c>
      <c r="D36" s="93">
        <f>[1]Vage!D20</f>
        <v>0</v>
      </c>
      <c r="E36" s="94" t="str">
        <f>[1]Vage!E20</f>
        <v>Kombajn 3 Wintersteiger</v>
      </c>
      <c r="F36" s="95"/>
      <c r="G36" s="93" t="str">
        <f>[1]Vage!G20</f>
        <v>interno</v>
      </c>
      <c r="H36" s="96"/>
      <c r="I36" s="108" t="str">
        <f>[1]Vage!I20</f>
        <v>2 god</v>
      </c>
      <c r="J36" s="96"/>
      <c r="K36" s="93" t="str">
        <f>[1]Vage!K20</f>
        <v>DA</v>
      </c>
      <c r="L36" s="105" t="str">
        <f>[1]Vage!L20</f>
        <v>CSR-Obs</v>
      </c>
      <c r="M36" s="98"/>
      <c r="N36" s="403"/>
    </row>
    <row r="37" spans="2:14" ht="43.5" customHeight="1" thickBot="1" x14ac:dyDescent="0.3">
      <c r="B37" s="17"/>
      <c r="C37" s="109">
        <v>20</v>
      </c>
      <c r="D37" s="110" t="str">
        <f>[1]Vage!D21</f>
        <v>in.br. 2892</v>
      </c>
      <c r="E37" s="111" t="str">
        <f>[1]Vage!E21</f>
        <v>2892-Kontrolna vaga tip MPE 60</v>
      </c>
      <c r="F37" s="112" t="s">
        <v>230</v>
      </c>
      <c r="G37" s="113" t="str">
        <f>[1]Vage!G21</f>
        <v>nisu umjeravane</v>
      </c>
      <c r="H37" s="114"/>
      <c r="I37" s="115" t="str">
        <f>[1]Vage!I21</f>
        <v>2 god</v>
      </c>
      <c r="J37" s="114"/>
      <c r="K37" s="110" t="str">
        <f>[1]Vage!K21</f>
        <v>DA</v>
      </c>
      <c r="L37" s="116" t="str">
        <f>[1]Vage!L21</f>
        <v>CSR-Obs</v>
      </c>
      <c r="M37" s="117"/>
      <c r="N37" s="403"/>
    </row>
    <row r="38" spans="2:14" ht="33.75" customHeight="1" thickBot="1" x14ac:dyDescent="0.3">
      <c r="B38" s="17"/>
      <c r="C38" s="118">
        <v>21</v>
      </c>
      <c r="D38" s="119" t="s">
        <v>62</v>
      </c>
      <c r="E38" s="120" t="s">
        <v>123</v>
      </c>
      <c r="F38" s="121" t="s">
        <v>89</v>
      </c>
      <c r="G38" s="119" t="s">
        <v>122</v>
      </c>
      <c r="H38" s="122"/>
      <c r="I38" s="123" t="s">
        <v>28</v>
      </c>
      <c r="J38" s="122"/>
      <c r="K38" s="124" t="s">
        <v>54</v>
      </c>
      <c r="L38" s="125" t="s">
        <v>87</v>
      </c>
      <c r="M38" s="126"/>
      <c r="N38" s="403"/>
    </row>
    <row r="39" spans="2:14" ht="32.25" thickBot="1" x14ac:dyDescent="0.3">
      <c r="B39" s="17"/>
      <c r="C39" s="127">
        <v>22</v>
      </c>
      <c r="D39" s="128" t="s">
        <v>63</v>
      </c>
      <c r="E39" s="129" t="s">
        <v>124</v>
      </c>
      <c r="F39" s="130" t="s">
        <v>90</v>
      </c>
      <c r="G39" s="131" t="s">
        <v>122</v>
      </c>
      <c r="H39" s="132"/>
      <c r="I39" s="133" t="s">
        <v>28</v>
      </c>
      <c r="J39" s="132"/>
      <c r="K39" s="134" t="s">
        <v>54</v>
      </c>
      <c r="L39" s="135" t="s">
        <v>87</v>
      </c>
      <c r="M39" s="136"/>
      <c r="N39" s="403"/>
    </row>
    <row r="40" spans="2:14" ht="32.25" thickBot="1" x14ac:dyDescent="0.3">
      <c r="B40" s="17"/>
      <c r="C40" s="127">
        <v>23</v>
      </c>
      <c r="D40" s="137" t="s">
        <v>64</v>
      </c>
      <c r="E40" s="129" t="s">
        <v>125</v>
      </c>
      <c r="F40" s="130" t="s">
        <v>93</v>
      </c>
      <c r="G40" s="131" t="s">
        <v>122</v>
      </c>
      <c r="H40" s="132"/>
      <c r="I40" s="133" t="s">
        <v>28</v>
      </c>
      <c r="J40" s="132"/>
      <c r="K40" s="134" t="s">
        <v>54</v>
      </c>
      <c r="L40" s="135" t="s">
        <v>87</v>
      </c>
      <c r="M40" s="136"/>
      <c r="N40" s="403"/>
    </row>
    <row r="41" spans="2:14" ht="45.75" thickBot="1" x14ac:dyDescent="0.3">
      <c r="B41" s="17"/>
      <c r="C41" s="127">
        <v>24</v>
      </c>
      <c r="D41" s="137" t="s">
        <v>65</v>
      </c>
      <c r="E41" s="138" t="s">
        <v>126</v>
      </c>
      <c r="F41" s="139"/>
      <c r="G41" s="131" t="s">
        <v>122</v>
      </c>
      <c r="H41" s="132"/>
      <c r="I41" s="133" t="s">
        <v>28</v>
      </c>
      <c r="J41" s="132"/>
      <c r="K41" s="134" t="s">
        <v>54</v>
      </c>
      <c r="L41" s="135" t="s">
        <v>87</v>
      </c>
      <c r="M41" s="136"/>
      <c r="N41" s="403"/>
    </row>
    <row r="42" spans="2:14" ht="34.5" thickBot="1" x14ac:dyDescent="0.3">
      <c r="B42" s="17"/>
      <c r="C42" s="127">
        <v>25</v>
      </c>
      <c r="D42" s="137" t="s">
        <v>66</v>
      </c>
      <c r="E42" s="129" t="s">
        <v>127</v>
      </c>
      <c r="F42" s="130" t="s">
        <v>94</v>
      </c>
      <c r="G42" s="131" t="s">
        <v>122</v>
      </c>
      <c r="H42" s="132"/>
      <c r="I42" s="133" t="s">
        <v>28</v>
      </c>
      <c r="J42" s="132"/>
      <c r="K42" s="134" t="s">
        <v>54</v>
      </c>
      <c r="L42" s="135" t="s">
        <v>87</v>
      </c>
      <c r="M42" s="140" t="s">
        <v>92</v>
      </c>
      <c r="N42" s="403"/>
    </row>
    <row r="43" spans="2:14" ht="32.25" thickBot="1" x14ac:dyDescent="0.3">
      <c r="B43" s="17"/>
      <c r="C43" s="127">
        <v>26</v>
      </c>
      <c r="D43" s="137" t="s">
        <v>67</v>
      </c>
      <c r="E43" s="129" t="s">
        <v>128</v>
      </c>
      <c r="F43" s="130" t="s">
        <v>95</v>
      </c>
      <c r="G43" s="131" t="s">
        <v>122</v>
      </c>
      <c r="H43" s="132"/>
      <c r="I43" s="133" t="s">
        <v>28</v>
      </c>
      <c r="J43" s="132"/>
      <c r="K43" s="134" t="s">
        <v>54</v>
      </c>
      <c r="L43" s="135" t="s">
        <v>87</v>
      </c>
      <c r="M43" s="140"/>
      <c r="N43" s="403"/>
    </row>
    <row r="44" spans="2:14" ht="32.25" thickBot="1" x14ac:dyDescent="0.3">
      <c r="B44" s="17"/>
      <c r="C44" s="127">
        <v>27</v>
      </c>
      <c r="D44" s="141" t="s">
        <v>129</v>
      </c>
      <c r="E44" s="129" t="s">
        <v>130</v>
      </c>
      <c r="F44" s="130" t="s">
        <v>131</v>
      </c>
      <c r="G44" s="137" t="s">
        <v>132</v>
      </c>
      <c r="H44" s="132"/>
      <c r="I44" s="133" t="s">
        <v>28</v>
      </c>
      <c r="J44" s="132"/>
      <c r="K44" s="134" t="s">
        <v>54</v>
      </c>
      <c r="L44" s="135" t="s">
        <v>87</v>
      </c>
      <c r="M44" s="136"/>
      <c r="N44" s="403"/>
    </row>
    <row r="45" spans="2:14" ht="30.75" thickBot="1" x14ac:dyDescent="0.3">
      <c r="B45" s="17"/>
      <c r="C45" s="127">
        <v>28</v>
      </c>
      <c r="D45" s="137" t="s">
        <v>133</v>
      </c>
      <c r="E45" s="129" t="s">
        <v>136</v>
      </c>
      <c r="F45" s="142"/>
      <c r="G45" s="137" t="s">
        <v>134</v>
      </c>
      <c r="H45" s="132"/>
      <c r="I45" s="133" t="s">
        <v>88</v>
      </c>
      <c r="J45" s="132"/>
      <c r="K45" s="134" t="s">
        <v>54</v>
      </c>
      <c r="L45" s="135" t="s">
        <v>135</v>
      </c>
      <c r="M45" s="136"/>
      <c r="N45" s="403"/>
    </row>
    <row r="46" spans="2:14" ht="30.75" thickBot="1" x14ac:dyDescent="0.3">
      <c r="B46" s="17"/>
      <c r="C46" s="143">
        <v>29</v>
      </c>
      <c r="D46" s="144" t="s">
        <v>134</v>
      </c>
      <c r="E46" s="145" t="s">
        <v>137</v>
      </c>
      <c r="F46" s="146"/>
      <c r="G46" s="144" t="s">
        <v>134</v>
      </c>
      <c r="H46" s="147"/>
      <c r="I46" s="148" t="s">
        <v>88</v>
      </c>
      <c r="J46" s="147"/>
      <c r="K46" s="149" t="s">
        <v>54</v>
      </c>
      <c r="L46" s="150" t="s">
        <v>135</v>
      </c>
      <c r="M46" s="151"/>
      <c r="N46" s="403"/>
    </row>
    <row r="47" spans="2:14" s="152" customFormat="1" ht="99" customHeight="1" thickBot="1" x14ac:dyDescent="0.3">
      <c r="B47" s="17" t="s">
        <v>147</v>
      </c>
      <c r="C47" s="153">
        <v>1</v>
      </c>
      <c r="D47" s="154" t="s">
        <v>141</v>
      </c>
      <c r="E47" s="155" t="s">
        <v>232</v>
      </c>
      <c r="F47" s="156" t="s">
        <v>231</v>
      </c>
      <c r="G47" s="154" t="s">
        <v>27</v>
      </c>
      <c r="H47" s="157"/>
      <c r="I47" s="158" t="s">
        <v>25</v>
      </c>
      <c r="J47" s="159" t="s">
        <v>189</v>
      </c>
      <c r="K47" s="1" t="s">
        <v>20</v>
      </c>
      <c r="L47" s="160" t="s">
        <v>86</v>
      </c>
      <c r="M47" s="161"/>
      <c r="N47" s="403"/>
    </row>
    <row r="48" spans="2:14" s="152" customFormat="1" ht="56.25" customHeight="1" thickBot="1" x14ac:dyDescent="0.3">
      <c r="B48" s="27"/>
      <c r="C48" s="162">
        <v>2</v>
      </c>
      <c r="D48" s="163" t="s">
        <v>141</v>
      </c>
      <c r="E48" s="164" t="s">
        <v>233</v>
      </c>
      <c r="F48" s="165" t="s">
        <v>234</v>
      </c>
      <c r="G48" s="48" t="s">
        <v>27</v>
      </c>
      <c r="H48" s="166"/>
      <c r="I48" s="163" t="s">
        <v>96</v>
      </c>
      <c r="J48" s="167" t="s">
        <v>191</v>
      </c>
      <c r="K48" s="48" t="s">
        <v>20</v>
      </c>
      <c r="L48" s="168" t="s">
        <v>86</v>
      </c>
      <c r="M48" s="169" t="s">
        <v>91</v>
      </c>
      <c r="N48" s="403"/>
    </row>
    <row r="49" spans="1:15" s="152" customFormat="1" ht="56.25" customHeight="1" thickBot="1" x14ac:dyDescent="0.3">
      <c r="B49" s="27"/>
      <c r="C49" s="170">
        <v>5</v>
      </c>
      <c r="D49" s="171">
        <v>6024</v>
      </c>
      <c r="E49" s="172" t="s">
        <v>97</v>
      </c>
      <c r="F49" s="171"/>
      <c r="G49" s="119" t="s">
        <v>122</v>
      </c>
      <c r="H49" s="173"/>
      <c r="I49" s="171" t="s">
        <v>7</v>
      </c>
      <c r="J49" s="174" t="s">
        <v>190</v>
      </c>
      <c r="K49" s="175" t="s">
        <v>20</v>
      </c>
      <c r="L49" s="160" t="s">
        <v>86</v>
      </c>
      <c r="M49" s="176"/>
      <c r="N49" s="403"/>
    </row>
    <row r="50" spans="1:15" s="152" customFormat="1" ht="56.25" customHeight="1" thickBot="1" x14ac:dyDescent="0.3">
      <c r="B50" s="27"/>
      <c r="C50" s="177">
        <v>6</v>
      </c>
      <c r="D50" s="178">
        <v>6024</v>
      </c>
      <c r="E50" s="145" t="s">
        <v>98</v>
      </c>
      <c r="F50" s="178" t="s">
        <v>99</v>
      </c>
      <c r="G50" s="144" t="s">
        <v>122</v>
      </c>
      <c r="H50" s="179"/>
      <c r="I50" s="178" t="s">
        <v>7</v>
      </c>
      <c r="J50" s="180" t="s">
        <v>190</v>
      </c>
      <c r="K50" s="181" t="s">
        <v>20</v>
      </c>
      <c r="L50" s="168" t="s">
        <v>86</v>
      </c>
      <c r="M50" s="182" t="s">
        <v>92</v>
      </c>
      <c r="N50" s="403"/>
    </row>
    <row r="51" spans="1:15" s="152" customFormat="1" ht="56.25" customHeight="1" thickBot="1" x14ac:dyDescent="0.3">
      <c r="B51" s="27"/>
      <c r="C51" s="183">
        <v>9</v>
      </c>
      <c r="D51" s="184" t="s">
        <v>151</v>
      </c>
      <c r="E51" s="185" t="s">
        <v>75</v>
      </c>
      <c r="F51" s="186"/>
      <c r="G51" s="187" t="s">
        <v>57</v>
      </c>
      <c r="H51" s="188"/>
      <c r="I51" s="184" t="s">
        <v>22</v>
      </c>
      <c r="J51" s="189" t="s">
        <v>189</v>
      </c>
      <c r="K51" s="190" t="s">
        <v>54</v>
      </c>
      <c r="L51" s="191" t="s">
        <v>140</v>
      </c>
      <c r="M51" s="192"/>
      <c r="N51" s="403"/>
    </row>
    <row r="52" spans="1:15" s="152" customFormat="1" ht="60" customHeight="1" thickBot="1" x14ac:dyDescent="0.3">
      <c r="B52" s="27"/>
      <c r="C52" s="193">
        <v>10</v>
      </c>
      <c r="D52" s="194" t="s">
        <v>152</v>
      </c>
      <c r="E52" s="195" t="s">
        <v>76</v>
      </c>
      <c r="F52" s="196"/>
      <c r="G52" s="197" t="s">
        <v>57</v>
      </c>
      <c r="H52" s="198"/>
      <c r="I52" s="194" t="s">
        <v>22</v>
      </c>
      <c r="J52" s="199" t="s">
        <v>189</v>
      </c>
      <c r="K52" s="197" t="s">
        <v>54</v>
      </c>
      <c r="L52" s="200" t="s">
        <v>140</v>
      </c>
      <c r="M52" s="201"/>
      <c r="N52" s="403"/>
    </row>
    <row r="53" spans="1:15" s="152" customFormat="1" ht="64.5" customHeight="1" thickBot="1" x14ac:dyDescent="0.3">
      <c r="B53" s="27"/>
      <c r="C53" s="193">
        <v>11</v>
      </c>
      <c r="D53" s="194" t="s">
        <v>153</v>
      </c>
      <c r="E53" s="195" t="s">
        <v>76</v>
      </c>
      <c r="F53" s="196"/>
      <c r="G53" s="197" t="s">
        <v>57</v>
      </c>
      <c r="H53" s="198"/>
      <c r="I53" s="194" t="s">
        <v>22</v>
      </c>
      <c r="J53" s="199" t="s">
        <v>189</v>
      </c>
      <c r="K53" s="197" t="s">
        <v>54</v>
      </c>
      <c r="L53" s="200" t="s">
        <v>140</v>
      </c>
      <c r="M53" s="202" t="s">
        <v>192</v>
      </c>
      <c r="N53" s="403"/>
    </row>
    <row r="54" spans="1:15" s="152" customFormat="1" ht="56.25" customHeight="1" thickBot="1" x14ac:dyDescent="0.3">
      <c r="B54" s="27"/>
      <c r="C54" s="203">
        <v>12</v>
      </c>
      <c r="D54" s="204" t="s">
        <v>154</v>
      </c>
      <c r="E54" s="205" t="s">
        <v>76</v>
      </c>
      <c r="F54" s="206"/>
      <c r="G54" s="207" t="s">
        <v>57</v>
      </c>
      <c r="H54" s="208"/>
      <c r="I54" s="204" t="s">
        <v>22</v>
      </c>
      <c r="J54" s="209" t="s">
        <v>189</v>
      </c>
      <c r="K54" s="210" t="s">
        <v>54</v>
      </c>
      <c r="L54" s="211" t="s">
        <v>140</v>
      </c>
      <c r="M54" s="212"/>
      <c r="N54" s="403"/>
    </row>
    <row r="55" spans="1:15" s="152" customFormat="1" ht="77.25" customHeight="1" thickBot="1" x14ac:dyDescent="0.3">
      <c r="B55" s="27"/>
      <c r="C55" s="213">
        <v>13</v>
      </c>
      <c r="D55" s="214" t="s">
        <v>150</v>
      </c>
      <c r="E55" s="215" t="s">
        <v>56</v>
      </c>
      <c r="F55" s="214" t="s">
        <v>164</v>
      </c>
      <c r="G55" s="216" t="s">
        <v>38</v>
      </c>
      <c r="H55" s="217"/>
      <c r="I55" s="214" t="s">
        <v>22</v>
      </c>
      <c r="J55" s="218" t="s">
        <v>189</v>
      </c>
      <c r="K55" s="219" t="s">
        <v>54</v>
      </c>
      <c r="L55" s="220" t="s">
        <v>86</v>
      </c>
      <c r="M55" s="221" t="s">
        <v>161</v>
      </c>
      <c r="N55" s="403"/>
    </row>
    <row r="56" spans="1:15" ht="30" customHeight="1" thickBot="1" x14ac:dyDescent="0.3">
      <c r="A56" s="222"/>
      <c r="B56" s="27" t="s">
        <v>145</v>
      </c>
      <c r="C56" s="223">
        <v>1</v>
      </c>
      <c r="D56" s="224"/>
      <c r="E56" s="225" t="s">
        <v>29</v>
      </c>
      <c r="F56" s="226" t="s">
        <v>239</v>
      </c>
      <c r="G56" s="224"/>
      <c r="H56" s="227"/>
      <c r="I56" s="228" t="s">
        <v>7</v>
      </c>
      <c r="J56" s="229"/>
      <c r="K56" s="134"/>
      <c r="L56" s="230" t="s">
        <v>30</v>
      </c>
      <c r="M56" s="231"/>
      <c r="N56" s="403"/>
    </row>
    <row r="57" spans="1:15" ht="30.75" thickBot="1" x14ac:dyDescent="0.3">
      <c r="A57" s="222"/>
      <c r="B57" s="17"/>
      <c r="C57" s="232">
        <v>2</v>
      </c>
      <c r="D57" s="233"/>
      <c r="E57" s="234" t="s">
        <v>31</v>
      </c>
      <c r="F57" s="226" t="s">
        <v>239</v>
      </c>
      <c r="G57" s="233"/>
      <c r="H57" s="235"/>
      <c r="I57" s="236" t="s">
        <v>7</v>
      </c>
      <c r="J57" s="72"/>
      <c r="K57" s="237"/>
      <c r="L57" s="33" t="s">
        <v>30</v>
      </c>
      <c r="M57" s="238"/>
      <c r="N57" s="403"/>
    </row>
    <row r="58" spans="1:15" ht="30.75" thickBot="1" x14ac:dyDescent="0.3">
      <c r="A58" s="222"/>
      <c r="B58" s="17"/>
      <c r="C58" s="232">
        <v>3</v>
      </c>
      <c r="D58" s="233"/>
      <c r="E58" s="234" t="s">
        <v>32</v>
      </c>
      <c r="F58" s="239" t="s">
        <v>240</v>
      </c>
      <c r="G58" s="233"/>
      <c r="H58" s="235"/>
      <c r="I58" s="236" t="s">
        <v>7</v>
      </c>
      <c r="J58" s="72"/>
      <c r="K58" s="237"/>
      <c r="L58" s="33" t="s">
        <v>33</v>
      </c>
      <c r="M58" s="238"/>
      <c r="N58" s="403"/>
    </row>
    <row r="59" spans="1:15" ht="30.75" thickBot="1" x14ac:dyDescent="0.3">
      <c r="A59" s="222"/>
      <c r="B59" s="17"/>
      <c r="C59" s="232">
        <v>4</v>
      </c>
      <c r="D59" s="233"/>
      <c r="E59" s="234" t="s">
        <v>34</v>
      </c>
      <c r="F59" s="239" t="s">
        <v>241</v>
      </c>
      <c r="G59" s="233"/>
      <c r="H59" s="235"/>
      <c r="I59" s="236" t="s">
        <v>7</v>
      </c>
      <c r="J59" s="72"/>
      <c r="K59" s="237"/>
      <c r="L59" s="33" t="s">
        <v>30</v>
      </c>
      <c r="M59" s="238"/>
      <c r="N59" s="403"/>
    </row>
    <row r="60" spans="1:15" ht="45.75" thickBot="1" x14ac:dyDescent="0.3">
      <c r="A60" s="222"/>
      <c r="B60" s="17"/>
      <c r="C60" s="232">
        <v>5</v>
      </c>
      <c r="D60" s="233"/>
      <c r="E60" s="234" t="s">
        <v>35</v>
      </c>
      <c r="F60" s="239" t="s">
        <v>241</v>
      </c>
      <c r="G60" s="233"/>
      <c r="H60" s="235"/>
      <c r="I60" s="236" t="s">
        <v>7</v>
      </c>
      <c r="J60" s="72"/>
      <c r="K60" s="237"/>
      <c r="L60" s="33" t="s">
        <v>36</v>
      </c>
      <c r="M60" s="240" t="s">
        <v>91</v>
      </c>
      <c r="N60" s="403"/>
    </row>
    <row r="61" spans="1:15" ht="41.25" customHeight="1" thickBot="1" x14ac:dyDescent="0.3">
      <c r="A61" s="241"/>
      <c r="B61" s="242" t="s">
        <v>146</v>
      </c>
      <c r="C61" s="243">
        <v>1</v>
      </c>
      <c r="D61" s="244" t="s">
        <v>37</v>
      </c>
      <c r="E61" s="155" t="s">
        <v>199</v>
      </c>
      <c r="F61" s="245" t="s">
        <v>194</v>
      </c>
      <c r="G61" s="244" t="s">
        <v>38</v>
      </c>
      <c r="H61" s="246"/>
      <c r="I61" s="247" t="s">
        <v>39</v>
      </c>
      <c r="J61" s="246"/>
      <c r="K61" s="154" t="s">
        <v>8</v>
      </c>
      <c r="L61" s="248" t="s">
        <v>81</v>
      </c>
      <c r="M61" s="249"/>
      <c r="N61" s="403"/>
      <c r="O61" s="250"/>
    </row>
    <row r="62" spans="1:15" ht="33" customHeight="1" thickBot="1" x14ac:dyDescent="0.3">
      <c r="A62" s="241"/>
      <c r="B62" s="242"/>
      <c r="C62" s="28">
        <v>2</v>
      </c>
      <c r="D62" s="31" t="s">
        <v>40</v>
      </c>
      <c r="E62" s="251" t="s">
        <v>200</v>
      </c>
      <c r="F62" s="29" t="s">
        <v>195</v>
      </c>
      <c r="G62" s="31" t="s">
        <v>38</v>
      </c>
      <c r="H62" s="252"/>
      <c r="I62" s="253" t="s">
        <v>39</v>
      </c>
      <c r="J62" s="252"/>
      <c r="K62" s="254" t="s">
        <v>8</v>
      </c>
      <c r="L62" s="255"/>
      <c r="M62" s="256"/>
      <c r="N62" s="403"/>
      <c r="O62" s="250"/>
    </row>
    <row r="63" spans="1:15" ht="36" customHeight="1" thickBot="1" x14ac:dyDescent="0.3">
      <c r="A63" s="241"/>
      <c r="B63" s="242"/>
      <c r="C63" s="28">
        <v>3</v>
      </c>
      <c r="D63" s="31" t="s">
        <v>41</v>
      </c>
      <c r="E63" s="251" t="s">
        <v>203</v>
      </c>
      <c r="F63" s="29" t="s">
        <v>196</v>
      </c>
      <c r="G63" s="31" t="s">
        <v>38</v>
      </c>
      <c r="H63" s="252"/>
      <c r="I63" s="253" t="s">
        <v>39</v>
      </c>
      <c r="J63" s="252"/>
      <c r="K63" s="254" t="s">
        <v>8</v>
      </c>
      <c r="L63" s="255"/>
      <c r="M63" s="257" t="s">
        <v>91</v>
      </c>
      <c r="N63" s="403"/>
      <c r="O63" s="250"/>
    </row>
    <row r="64" spans="1:15" ht="30.75" thickBot="1" x14ac:dyDescent="0.3">
      <c r="A64" s="241"/>
      <c r="B64" s="242"/>
      <c r="C64" s="28">
        <v>4</v>
      </c>
      <c r="D64" s="31" t="s">
        <v>42</v>
      </c>
      <c r="E64" s="251" t="s">
        <v>201</v>
      </c>
      <c r="F64" s="29" t="s">
        <v>197</v>
      </c>
      <c r="G64" s="31" t="s">
        <v>38</v>
      </c>
      <c r="H64" s="252"/>
      <c r="I64" s="253" t="s">
        <v>39</v>
      </c>
      <c r="J64" s="252"/>
      <c r="K64" s="254" t="s">
        <v>8</v>
      </c>
      <c r="L64" s="255"/>
      <c r="M64" s="256"/>
      <c r="N64" s="403"/>
      <c r="O64" s="250"/>
    </row>
    <row r="65" spans="1:15" ht="30" customHeight="1" thickBot="1" x14ac:dyDescent="0.3">
      <c r="A65" s="241"/>
      <c r="B65" s="242"/>
      <c r="C65" s="45">
        <v>5</v>
      </c>
      <c r="D65" s="258" t="s">
        <v>43</v>
      </c>
      <c r="E65" s="259" t="s">
        <v>202</v>
      </c>
      <c r="F65" s="258" t="s">
        <v>198</v>
      </c>
      <c r="G65" s="258" t="s">
        <v>38</v>
      </c>
      <c r="H65" s="260"/>
      <c r="I65" s="261" t="s">
        <v>39</v>
      </c>
      <c r="J65" s="260"/>
      <c r="K65" s="262" t="s">
        <v>8</v>
      </c>
      <c r="L65" s="255"/>
      <c r="M65" s="263"/>
      <c r="N65" s="403"/>
      <c r="O65" s="250"/>
    </row>
    <row r="66" spans="1:15" ht="30.75" thickBot="1" x14ac:dyDescent="0.3">
      <c r="A66" s="241"/>
      <c r="B66" s="242"/>
      <c r="C66" s="264">
        <v>6</v>
      </c>
      <c r="D66" s="265">
        <v>4615</v>
      </c>
      <c r="E66" s="266" t="s">
        <v>100</v>
      </c>
      <c r="F66" s="119" t="s">
        <v>101</v>
      </c>
      <c r="G66" s="267" t="s">
        <v>122</v>
      </c>
      <c r="H66" s="268"/>
      <c r="I66" s="267" t="s">
        <v>39</v>
      </c>
      <c r="J66" s="269"/>
      <c r="K66" s="171" t="s">
        <v>54</v>
      </c>
      <c r="L66" s="255"/>
      <c r="M66" s="270"/>
      <c r="N66" s="403"/>
      <c r="O66" s="250"/>
    </row>
    <row r="67" spans="1:15" ht="36" customHeight="1" thickBot="1" x14ac:dyDescent="0.3">
      <c r="A67" s="241"/>
      <c r="B67" s="242"/>
      <c r="C67" s="232">
        <v>7</v>
      </c>
      <c r="D67" s="271">
        <v>4616</v>
      </c>
      <c r="E67" s="272" t="s">
        <v>102</v>
      </c>
      <c r="F67" s="137" t="s">
        <v>103</v>
      </c>
      <c r="G67" s="273" t="s">
        <v>122</v>
      </c>
      <c r="H67" s="274"/>
      <c r="I67" s="273" t="s">
        <v>39</v>
      </c>
      <c r="J67" s="275"/>
      <c r="K67" s="276" t="s">
        <v>54</v>
      </c>
      <c r="L67" s="255"/>
      <c r="M67" s="277" t="s">
        <v>92</v>
      </c>
      <c r="N67" s="403"/>
      <c r="O67" s="250"/>
    </row>
    <row r="68" spans="1:15" ht="30.75" thickBot="1" x14ac:dyDescent="0.3">
      <c r="A68" s="241"/>
      <c r="B68" s="242"/>
      <c r="C68" s="232">
        <v>8</v>
      </c>
      <c r="D68" s="271">
        <v>4617</v>
      </c>
      <c r="E68" s="272" t="s">
        <v>104</v>
      </c>
      <c r="F68" s="137" t="s">
        <v>105</v>
      </c>
      <c r="G68" s="273" t="s">
        <v>122</v>
      </c>
      <c r="H68" s="274"/>
      <c r="I68" s="273" t="s">
        <v>39</v>
      </c>
      <c r="J68" s="275"/>
      <c r="K68" s="276" t="s">
        <v>54</v>
      </c>
      <c r="L68" s="255"/>
      <c r="M68" s="278"/>
      <c r="N68" s="403"/>
      <c r="O68" s="250"/>
    </row>
    <row r="69" spans="1:15" ht="30.75" thickBot="1" x14ac:dyDescent="0.3">
      <c r="A69" s="241"/>
      <c r="B69" s="242"/>
      <c r="C69" s="279">
        <v>9</v>
      </c>
      <c r="D69" s="280">
        <v>4618</v>
      </c>
      <c r="E69" s="281" t="s">
        <v>106</v>
      </c>
      <c r="F69" s="282" t="s">
        <v>107</v>
      </c>
      <c r="G69" s="283" t="s">
        <v>122</v>
      </c>
      <c r="H69" s="284"/>
      <c r="I69" s="283" t="s">
        <v>39</v>
      </c>
      <c r="J69" s="285"/>
      <c r="K69" s="286" t="s">
        <v>54</v>
      </c>
      <c r="L69" s="255"/>
      <c r="M69" s="287"/>
      <c r="N69" s="403"/>
      <c r="O69" s="250"/>
    </row>
    <row r="70" spans="1:15" ht="42.75" customHeight="1" thickBot="1" x14ac:dyDescent="0.3">
      <c r="A70" s="241"/>
      <c r="B70" s="242"/>
      <c r="C70" s="288">
        <v>1</v>
      </c>
      <c r="D70" s="171">
        <v>1225366053</v>
      </c>
      <c r="E70" s="289" t="s">
        <v>58</v>
      </c>
      <c r="F70" s="171" t="s">
        <v>164</v>
      </c>
      <c r="G70" s="290" t="s">
        <v>38</v>
      </c>
      <c r="H70" s="290"/>
      <c r="I70" s="290" t="s">
        <v>39</v>
      </c>
      <c r="J70" s="291"/>
      <c r="K70" s="290" t="s">
        <v>160</v>
      </c>
      <c r="L70" s="255"/>
      <c r="M70" s="292" t="s">
        <v>162</v>
      </c>
      <c r="N70" s="403"/>
      <c r="O70" s="250"/>
    </row>
    <row r="71" spans="1:15" ht="64.5" customHeight="1" thickBot="1" x14ac:dyDescent="0.3">
      <c r="A71" s="241"/>
      <c r="B71" s="242"/>
      <c r="C71" s="293">
        <v>2</v>
      </c>
      <c r="D71" s="286" t="s">
        <v>59</v>
      </c>
      <c r="E71" s="294" t="s">
        <v>60</v>
      </c>
      <c r="F71" s="286" t="s">
        <v>165</v>
      </c>
      <c r="G71" s="295" t="s">
        <v>38</v>
      </c>
      <c r="H71" s="295"/>
      <c r="I71" s="295" t="s">
        <v>39</v>
      </c>
      <c r="J71" s="296"/>
      <c r="K71" s="297" t="s">
        <v>160</v>
      </c>
      <c r="L71" s="298"/>
      <c r="M71" s="299"/>
      <c r="N71" s="403"/>
      <c r="O71" s="250"/>
    </row>
    <row r="72" spans="1:15" ht="42.75" customHeight="1" thickBot="1" x14ac:dyDescent="0.3">
      <c r="B72" s="300" t="s">
        <v>144</v>
      </c>
      <c r="C72" s="301">
        <v>1</v>
      </c>
      <c r="D72" s="244" t="s">
        <v>108</v>
      </c>
      <c r="E72" s="302" t="s">
        <v>109</v>
      </c>
      <c r="F72" s="156" t="s">
        <v>205</v>
      </c>
      <c r="G72" s="245" t="s">
        <v>38</v>
      </c>
      <c r="H72" s="303" t="s">
        <v>170</v>
      </c>
      <c r="I72" s="244" t="s">
        <v>110</v>
      </c>
      <c r="J72" s="303" t="s">
        <v>171</v>
      </c>
      <c r="K72" s="154" t="s">
        <v>8</v>
      </c>
      <c r="L72" s="304" t="s">
        <v>44</v>
      </c>
      <c r="M72" s="91"/>
      <c r="N72" s="403"/>
      <c r="O72" s="305"/>
    </row>
    <row r="73" spans="1:15" ht="59.25" customHeight="1" thickBot="1" x14ac:dyDescent="0.3">
      <c r="B73" s="306"/>
      <c r="C73" s="307">
        <v>2</v>
      </c>
      <c r="D73" s="31" t="s">
        <v>45</v>
      </c>
      <c r="E73" s="308" t="s">
        <v>46</v>
      </c>
      <c r="F73" s="309" t="s">
        <v>206</v>
      </c>
      <c r="G73" s="31" t="s">
        <v>38</v>
      </c>
      <c r="H73" s="310" t="s">
        <v>170</v>
      </c>
      <c r="I73" s="31" t="s">
        <v>22</v>
      </c>
      <c r="J73" s="311" t="s">
        <v>171</v>
      </c>
      <c r="K73" s="254" t="s">
        <v>8</v>
      </c>
      <c r="L73" s="312" t="s">
        <v>44</v>
      </c>
      <c r="M73" s="313" t="s">
        <v>91</v>
      </c>
      <c r="N73" s="403"/>
      <c r="O73" s="305"/>
    </row>
    <row r="74" spans="1:15" ht="63" customHeight="1" thickBot="1" x14ac:dyDescent="0.3">
      <c r="B74" s="306"/>
      <c r="C74" s="307">
        <v>3</v>
      </c>
      <c r="D74" s="31" t="s">
        <v>47</v>
      </c>
      <c r="E74" s="308" t="s">
        <v>48</v>
      </c>
      <c r="F74" s="309" t="s">
        <v>206</v>
      </c>
      <c r="G74" s="31" t="s">
        <v>38</v>
      </c>
      <c r="H74" s="310" t="s">
        <v>172</v>
      </c>
      <c r="I74" s="31" t="s">
        <v>22</v>
      </c>
      <c r="J74" s="311" t="s">
        <v>173</v>
      </c>
      <c r="K74" s="254" t="s">
        <v>8</v>
      </c>
      <c r="L74" s="312" t="s">
        <v>44</v>
      </c>
      <c r="M74" s="314"/>
      <c r="N74" s="403"/>
      <c r="O74" s="305"/>
    </row>
    <row r="75" spans="1:15" ht="48" customHeight="1" thickBot="1" x14ac:dyDescent="0.3">
      <c r="B75" s="306"/>
      <c r="C75" s="315">
        <v>4</v>
      </c>
      <c r="D75" s="258" t="s">
        <v>49</v>
      </c>
      <c r="E75" s="316" t="s">
        <v>48</v>
      </c>
      <c r="F75" s="317" t="s">
        <v>206</v>
      </c>
      <c r="G75" s="258" t="s">
        <v>38</v>
      </c>
      <c r="H75" s="318" t="s">
        <v>172</v>
      </c>
      <c r="I75" s="258" t="s">
        <v>22</v>
      </c>
      <c r="J75" s="319" t="s">
        <v>173</v>
      </c>
      <c r="K75" s="262" t="s">
        <v>8</v>
      </c>
      <c r="L75" s="320" t="s">
        <v>44</v>
      </c>
      <c r="M75" s="321"/>
      <c r="N75" s="403"/>
      <c r="O75" s="305"/>
    </row>
    <row r="76" spans="1:15" ht="34.5" customHeight="1" thickBot="1" x14ac:dyDescent="0.3">
      <c r="B76" s="306"/>
      <c r="C76" s="322">
        <v>5</v>
      </c>
      <c r="D76" s="323" t="s">
        <v>73</v>
      </c>
      <c r="E76" s="324" t="s">
        <v>114</v>
      </c>
      <c r="F76" s="325" t="s">
        <v>115</v>
      </c>
      <c r="G76" s="326" t="s">
        <v>69</v>
      </c>
      <c r="H76" s="327" t="s">
        <v>174</v>
      </c>
      <c r="I76" s="233" t="s">
        <v>70</v>
      </c>
      <c r="J76" s="235" t="s">
        <v>175</v>
      </c>
      <c r="K76" s="149" t="s">
        <v>8</v>
      </c>
      <c r="L76" s="312" t="s">
        <v>44</v>
      </c>
      <c r="M76" s="328"/>
      <c r="N76" s="403"/>
      <c r="O76" s="305"/>
    </row>
    <row r="77" spans="1:15" ht="45.75" customHeight="1" thickBot="1" x14ac:dyDescent="0.3">
      <c r="B77" s="306"/>
      <c r="C77" s="322">
        <v>6</v>
      </c>
      <c r="D77" s="323" t="s">
        <v>73</v>
      </c>
      <c r="E77" s="324" t="s">
        <v>116</v>
      </c>
      <c r="F77" s="142" t="s">
        <v>115</v>
      </c>
      <c r="G77" s="326" t="s">
        <v>69</v>
      </c>
      <c r="H77" s="327" t="s">
        <v>174</v>
      </c>
      <c r="I77" s="233" t="s">
        <v>70</v>
      </c>
      <c r="J77" s="235" t="s">
        <v>175</v>
      </c>
      <c r="K77" s="149" t="s">
        <v>8</v>
      </c>
      <c r="L77" s="312" t="s">
        <v>44</v>
      </c>
      <c r="M77" s="329"/>
      <c r="N77" s="403"/>
      <c r="O77" s="250"/>
    </row>
    <row r="78" spans="1:15" ht="45" customHeight="1" thickBot="1" x14ac:dyDescent="0.3">
      <c r="B78" s="330"/>
      <c r="C78" s="331">
        <v>7</v>
      </c>
      <c r="D78" s="323" t="s">
        <v>74</v>
      </c>
      <c r="E78" s="324" t="s">
        <v>112</v>
      </c>
      <c r="F78" s="142" t="s">
        <v>117</v>
      </c>
      <c r="G78" s="326" t="s">
        <v>69</v>
      </c>
      <c r="H78" s="327" t="s">
        <v>176</v>
      </c>
      <c r="I78" s="233" t="s">
        <v>70</v>
      </c>
      <c r="J78" s="235" t="s">
        <v>177</v>
      </c>
      <c r="K78" s="149" t="s">
        <v>8</v>
      </c>
      <c r="L78" s="312" t="s">
        <v>44</v>
      </c>
      <c r="M78" s="329" t="s">
        <v>111</v>
      </c>
      <c r="N78" s="403"/>
      <c r="O78" s="250"/>
    </row>
    <row r="79" spans="1:15" ht="52.5" customHeight="1" thickBot="1" x14ac:dyDescent="0.3">
      <c r="B79" s="330"/>
      <c r="C79" s="322">
        <v>8</v>
      </c>
      <c r="D79" s="332" t="s">
        <v>74</v>
      </c>
      <c r="E79" s="333" t="s">
        <v>113</v>
      </c>
      <c r="F79" s="146" t="s">
        <v>117</v>
      </c>
      <c r="G79" s="334" t="s">
        <v>69</v>
      </c>
      <c r="H79" s="335" t="s">
        <v>176</v>
      </c>
      <c r="I79" s="336" t="s">
        <v>70</v>
      </c>
      <c r="J79" s="337" t="s">
        <v>177</v>
      </c>
      <c r="K79" s="149" t="s">
        <v>8</v>
      </c>
      <c r="L79" s="320" t="s">
        <v>44</v>
      </c>
      <c r="M79" s="338" t="s">
        <v>92</v>
      </c>
      <c r="N79" s="403"/>
      <c r="O79" s="250"/>
    </row>
    <row r="80" spans="1:15" ht="39.75" customHeight="1" thickBot="1" x14ac:dyDescent="0.3">
      <c r="B80" s="330"/>
      <c r="C80" s="322">
        <v>9</v>
      </c>
      <c r="D80" s="339" t="s">
        <v>71</v>
      </c>
      <c r="E80" s="340" t="s">
        <v>118</v>
      </c>
      <c r="F80" s="341" t="s">
        <v>119</v>
      </c>
      <c r="G80" s="342" t="s">
        <v>69</v>
      </c>
      <c r="H80" s="343" t="s">
        <v>178</v>
      </c>
      <c r="I80" s="339" t="s">
        <v>70</v>
      </c>
      <c r="J80" s="343" t="s">
        <v>179</v>
      </c>
      <c r="K80" s="342" t="s">
        <v>8</v>
      </c>
      <c r="L80" s="344" t="s">
        <v>9</v>
      </c>
      <c r="M80" s="345" t="s">
        <v>180</v>
      </c>
      <c r="N80" s="403"/>
      <c r="O80" s="250"/>
    </row>
    <row r="81" spans="2:15" ht="48.75" customHeight="1" thickBot="1" x14ac:dyDescent="0.3">
      <c r="B81" s="330"/>
      <c r="C81" s="331">
        <v>10</v>
      </c>
      <c r="D81" s="346" t="s">
        <v>72</v>
      </c>
      <c r="E81" s="347" t="s">
        <v>120</v>
      </c>
      <c r="F81" s="348" t="s">
        <v>121</v>
      </c>
      <c r="G81" s="349" t="s">
        <v>69</v>
      </c>
      <c r="H81" s="343" t="s">
        <v>178</v>
      </c>
      <c r="I81" s="346" t="s">
        <v>70</v>
      </c>
      <c r="J81" s="343" t="s">
        <v>179</v>
      </c>
      <c r="K81" s="349" t="s">
        <v>8</v>
      </c>
      <c r="L81" s="350" t="s">
        <v>9</v>
      </c>
      <c r="M81" s="351"/>
      <c r="N81" s="403"/>
      <c r="O81" s="250"/>
    </row>
    <row r="82" spans="2:15" ht="53.25" customHeight="1" thickBot="1" x14ac:dyDescent="0.3">
      <c r="B82" s="330"/>
      <c r="C82" s="322">
        <v>11</v>
      </c>
      <c r="D82" s="352" t="s">
        <v>61</v>
      </c>
      <c r="E82" s="353" t="s">
        <v>155</v>
      </c>
      <c r="F82" s="354" t="s">
        <v>166</v>
      </c>
      <c r="G82" s="355" t="s">
        <v>51</v>
      </c>
      <c r="H82" s="356" t="s">
        <v>181</v>
      </c>
      <c r="I82" s="60" t="s">
        <v>77</v>
      </c>
      <c r="J82" s="356" t="s">
        <v>182</v>
      </c>
      <c r="K82" s="171" t="s">
        <v>8</v>
      </c>
      <c r="L82" s="191" t="s">
        <v>44</v>
      </c>
      <c r="M82" s="357"/>
      <c r="N82" s="403"/>
      <c r="O82" s="250"/>
    </row>
    <row r="83" spans="2:15" ht="68.25" customHeight="1" x14ac:dyDescent="0.25">
      <c r="B83" s="330"/>
      <c r="C83" s="322">
        <v>12</v>
      </c>
      <c r="D83" s="358" t="s">
        <v>138</v>
      </c>
      <c r="E83" s="359" t="s">
        <v>156</v>
      </c>
      <c r="F83" s="358" t="s">
        <v>167</v>
      </c>
      <c r="G83" s="276" t="s">
        <v>51</v>
      </c>
      <c r="H83" s="276" t="s">
        <v>183</v>
      </c>
      <c r="I83" s="276" t="s">
        <v>77</v>
      </c>
      <c r="J83" s="360" t="s">
        <v>184</v>
      </c>
      <c r="K83" s="276" t="s">
        <v>8</v>
      </c>
      <c r="L83" s="361" t="s">
        <v>44</v>
      </c>
      <c r="M83" s="362" t="s">
        <v>163</v>
      </c>
      <c r="N83" s="403"/>
      <c r="O83" s="250"/>
    </row>
    <row r="84" spans="2:15" ht="53.25" customHeight="1" thickBot="1" x14ac:dyDescent="0.3">
      <c r="B84" s="363"/>
      <c r="C84" s="364">
        <v>13</v>
      </c>
      <c r="D84" s="365" t="s">
        <v>139</v>
      </c>
      <c r="E84" s="78" t="s">
        <v>157</v>
      </c>
      <c r="F84" s="366" t="s">
        <v>168</v>
      </c>
      <c r="G84" s="367" t="s">
        <v>51</v>
      </c>
      <c r="H84" s="368" t="s">
        <v>185</v>
      </c>
      <c r="I84" s="367" t="s">
        <v>110</v>
      </c>
      <c r="J84" s="368" t="s">
        <v>186</v>
      </c>
      <c r="K84" s="366" t="s">
        <v>8</v>
      </c>
      <c r="L84" s="369" t="s">
        <v>9</v>
      </c>
      <c r="M84" s="370"/>
      <c r="N84" s="404"/>
      <c r="O84" s="250"/>
    </row>
    <row r="85" spans="2:15" ht="76.5" customHeight="1" thickBot="1" x14ac:dyDescent="0.3">
      <c r="B85" s="371" t="s">
        <v>143</v>
      </c>
      <c r="C85" s="372">
        <v>1</v>
      </c>
      <c r="D85" s="373"/>
      <c r="E85" s="374" t="s">
        <v>236</v>
      </c>
      <c r="F85" s="375" t="s">
        <v>235</v>
      </c>
      <c r="G85" s="373" t="s">
        <v>26</v>
      </c>
      <c r="H85" s="376"/>
      <c r="I85" s="373" t="s">
        <v>28</v>
      </c>
      <c r="J85" s="376"/>
      <c r="K85" s="377" t="s">
        <v>8</v>
      </c>
      <c r="L85" s="378" t="s">
        <v>79</v>
      </c>
      <c r="M85" s="379"/>
      <c r="N85" s="405"/>
    </row>
    <row r="86" spans="2:15" ht="104.25" customHeight="1" thickBot="1" x14ac:dyDescent="0.3">
      <c r="B86" s="380" t="s">
        <v>142</v>
      </c>
      <c r="C86" s="381">
        <v>1</v>
      </c>
      <c r="D86" s="382"/>
      <c r="E86" s="383" t="s">
        <v>237</v>
      </c>
      <c r="F86" s="384" t="s">
        <v>204</v>
      </c>
      <c r="G86" s="385" t="s">
        <v>158</v>
      </c>
      <c r="H86" s="386"/>
      <c r="I86" s="382" t="s">
        <v>28</v>
      </c>
      <c r="J86" s="387"/>
      <c r="K86" s="385" t="s">
        <v>8</v>
      </c>
      <c r="L86" s="388" t="s">
        <v>159</v>
      </c>
      <c r="M86" s="389" t="s">
        <v>91</v>
      </c>
      <c r="N86" s="406"/>
      <c r="O86" s="250"/>
    </row>
    <row r="87" spans="2:15" ht="18" x14ac:dyDescent="0.25">
      <c r="L87" s="390" t="s">
        <v>244</v>
      </c>
      <c r="M87" s="391"/>
      <c r="N87" s="392">
        <f>SUM(N5:N86)</f>
        <v>0</v>
      </c>
    </row>
    <row r="88" spans="2:15" ht="30.75" customHeight="1" x14ac:dyDescent="0.25">
      <c r="B88" s="393" t="s">
        <v>250</v>
      </c>
      <c r="C88" s="394"/>
      <c r="D88" s="394"/>
      <c r="E88" s="394"/>
      <c r="F88" s="394"/>
      <c r="L88" s="390" t="s">
        <v>245</v>
      </c>
      <c r="M88" s="391"/>
      <c r="N88" s="402">
        <f>N87*25%</f>
        <v>0</v>
      </c>
    </row>
    <row r="89" spans="2:15" ht="18" x14ac:dyDescent="0.25">
      <c r="L89" s="390" t="s">
        <v>246</v>
      </c>
      <c r="M89" s="391"/>
      <c r="N89" s="395">
        <f>N87+N88</f>
        <v>0</v>
      </c>
    </row>
    <row r="90" spans="2:15" ht="18" x14ac:dyDescent="0.25">
      <c r="L90" s="396"/>
      <c r="M90" s="396"/>
      <c r="N90" s="397"/>
    </row>
    <row r="91" spans="2:15" ht="18" x14ac:dyDescent="0.25">
      <c r="L91" s="396"/>
      <c r="M91" s="396"/>
      <c r="N91" s="397"/>
    </row>
    <row r="92" spans="2:15" ht="18" x14ac:dyDescent="0.25">
      <c r="L92" s="396"/>
      <c r="M92" s="396"/>
      <c r="N92" s="397"/>
    </row>
    <row r="93" spans="2:15" x14ac:dyDescent="0.25">
      <c r="C93" s="398" t="s">
        <v>247</v>
      </c>
      <c r="D93" s="399"/>
      <c r="E93" s="399"/>
    </row>
    <row r="96" spans="2:15" x14ac:dyDescent="0.25">
      <c r="H96" s="400" t="s">
        <v>248</v>
      </c>
      <c r="I96" s="401"/>
      <c r="J96" s="401"/>
    </row>
    <row r="98" spans="8:10" x14ac:dyDescent="0.25">
      <c r="H98" s="400" t="s">
        <v>249</v>
      </c>
      <c r="I98" s="401"/>
      <c r="J98" s="401"/>
    </row>
  </sheetData>
  <sheetProtection algorithmName="SHA-512" hashValue="DGDmcBpr3qk/5hp03hzcPMGjyW7yf75bIqb1WHcfLApYZ0arzYgg0z+oy5gwdUe0et08KO1jlUxgUwWaeur86w==" saltValue="S8XKPHudN2zR45c2oxv7Bg==" spinCount="100000" sheet="1" objects="1" scenarios="1" selectLockedCells="1"/>
  <mergeCells count="17">
    <mergeCell ref="C93:E93"/>
    <mergeCell ref="H96:J96"/>
    <mergeCell ref="H98:J98"/>
    <mergeCell ref="B72:B84"/>
    <mergeCell ref="B5:B17"/>
    <mergeCell ref="B18:B46"/>
    <mergeCell ref="B47:B55"/>
    <mergeCell ref="B56:B60"/>
    <mergeCell ref="B61:B71"/>
    <mergeCell ref="E2:I2"/>
    <mergeCell ref="L87:M87"/>
    <mergeCell ref="L88:M88"/>
    <mergeCell ref="L89:M89"/>
    <mergeCell ref="M80:M81"/>
    <mergeCell ref="L61:L71"/>
    <mergeCell ref="M70:M71"/>
    <mergeCell ref="B88:F88"/>
  </mergeCells>
  <pageMargins left="0.70866141732283472" right="0.70866141732283472" top="0.74803149606299213" bottom="0.74803149606299213" header="0.31496062992125984" footer="0.31496062992125984"/>
  <pageSetup paperSize="9" scale="50" firstPageNumber="0" fitToHeight="0" orientation="landscape" verticalDpi="300" r:id="rId1"/>
  <headerFooter>
    <oddHeader>&amp;C&amp;F</oddHeader>
    <oddFooter>&amp;L&amp;A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1. MASA, pH,otpor, TITRATORI</vt:lpstr>
      <vt:lpstr>'1. MASA, pH,otpor, TITRATORI'!Print_Area</vt:lpstr>
      <vt:lpstr>'1. MASA, pH,otpor, TITRATORI'!Print_Titles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Pintić Pukec</dc:creator>
  <cp:lastModifiedBy>Korisnik</cp:lastModifiedBy>
  <cp:revision>4</cp:revision>
  <cp:lastPrinted>2020-05-19T11:09:59Z</cp:lastPrinted>
  <dcterms:created xsi:type="dcterms:W3CDTF">2006-09-16T00:00:00Z</dcterms:created>
  <dcterms:modified xsi:type="dcterms:W3CDTF">2020-05-28T07:36:07Z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