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-21 Umjeravanje vaga\"/>
    </mc:Choice>
  </mc:AlternateContent>
  <bookViews>
    <workbookView xWindow="0" yWindow="0" windowWidth="16380" windowHeight="8190" tabRatio="500"/>
  </bookViews>
  <sheets>
    <sheet name="Masa" sheetId="2" r:id="rId1"/>
  </sheets>
  <externalReferences>
    <externalReference r:id="rId2"/>
  </externalReferences>
  <definedNames>
    <definedName name="_xlnm.Print_Area" localSheetId="0">Masa!$A$3:$L$88</definedName>
    <definedName name="_xlnm.Print_Titles" localSheetId="0">Masa!$3:$3</definedName>
  </definedNames>
  <calcPr calcId="152511"/>
</workbook>
</file>

<file path=xl/calcChain.xml><?xml version="1.0" encoding="utf-8"?>
<calcChain xmlns="http://schemas.openxmlformats.org/spreadsheetml/2006/main">
  <c r="D47" i="2" l="1"/>
  <c r="D46" i="2"/>
  <c r="L86" i="2" l="1"/>
  <c r="L87" i="2" l="1"/>
  <c r="L88" i="2" s="1"/>
  <c r="J36" i="2"/>
  <c r="I36" i="2"/>
  <c r="G36" i="2"/>
  <c r="E36" i="2"/>
  <c r="D36" i="2"/>
  <c r="J35" i="2"/>
  <c r="I35" i="2"/>
  <c r="G35" i="2"/>
  <c r="D35" i="2"/>
  <c r="J34" i="2"/>
  <c r="I34" i="2"/>
  <c r="G34" i="2"/>
  <c r="D34" i="2"/>
  <c r="J33" i="2"/>
  <c r="I33" i="2"/>
  <c r="G33" i="2"/>
  <c r="D33" i="2"/>
  <c r="J32" i="2"/>
  <c r="I32" i="2"/>
  <c r="G32" i="2"/>
  <c r="E32" i="2"/>
  <c r="D32" i="2"/>
  <c r="J31" i="2"/>
  <c r="I31" i="2"/>
  <c r="G31" i="2"/>
  <c r="E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C22" i="2"/>
  <c r="J21" i="2"/>
  <c r="I21" i="2"/>
  <c r="G21" i="2"/>
  <c r="E21" i="2"/>
  <c r="D21" i="2"/>
  <c r="C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</calcChain>
</file>

<file path=xl/sharedStrings.xml><?xml version="1.0" encoding="utf-8"?>
<sst xmlns="http://schemas.openxmlformats.org/spreadsheetml/2006/main" count="359" uniqueCount="184">
  <si>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</si>
  <si>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</si>
  <si>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</si>
  <si>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</si>
  <si>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</si>
  <si>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</si>
  <si>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</si>
  <si>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</si>
  <si>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</si>
  <si>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</si>
  <si>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</si>
  <si>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</si>
  <si>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</si>
  <si>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</si>
  <si>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</si>
  <si>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</si>
  <si>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</si>
  <si>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</si>
  <si>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</si>
  <si>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</si>
  <si>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</si>
  <si>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</si>
  <si>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</si>
  <si>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</si>
  <si>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</si>
  <si>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</si>
  <si>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</si>
  <si>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</si>
  <si>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</si>
  <si>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</si>
  <si>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</si>
  <si>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</si>
  <si>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</si>
  <si>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</si>
  <si>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</si>
  <si>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</si>
  <si>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</si>
  <si>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</si>
  <si>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</si>
  <si>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</si>
  <si>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</si>
  <si>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</si>
  <si>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</si>
  <si>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</si>
  <si>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</si>
  <si>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</si>
  <si>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</si>
  <si>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</si>
  <si>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</si>
  <si>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</si>
  <si>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</si>
  <si>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</si>
  <si>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</si>
  <si>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</si>
  <si>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</si>
  <si>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</si>
  <si>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</si>
  <si>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</si>
  <si>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</si>
  <si>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</si>
  <si>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</si>
  <si>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</si>
  <si>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</si>
  <si>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</si>
  <si>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SET UTEGA Sartorius Mechatronics, YCS011-522-00, 1 mg-200 g, E2</t>
  </si>
  <si>
    <t>4 god</t>
  </si>
  <si>
    <t>Mettler-Toledo - AUTOMATSKI TITRATOR T50</t>
  </si>
  <si>
    <t>Mettler-Toledo - TITRATION EXCELLENCE T50- BIRETA</t>
  </si>
  <si>
    <t>1 god.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</si>
  <si>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</si>
  <si>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</si>
  <si>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</si>
  <si>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</si>
  <si>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</si>
  <si>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</si>
  <si>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</si>
  <si>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</si>
  <si>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</si>
  <si>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</si>
  <si>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</si>
  <si>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</si>
  <si>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</si>
  <si>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</si>
  <si>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</si>
  <si>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</si>
  <si>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</si>
  <si>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</si>
  <si>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</si>
  <si>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</si>
  <si>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</si>
  <si>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</si>
  <si>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</si>
  <si>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</si>
  <si>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</si>
  <si>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</si>
  <si>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</si>
  <si>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</si>
  <si>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</si>
  <si>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</si>
  <si>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</si>
  <si>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</si>
  <si>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</si>
  <si>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</si>
  <si>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</si>
  <si>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</si>
  <si>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</si>
  <si>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</si>
  <si>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</si>
  <si>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</si>
  <si>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</si>
  <si>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</si>
  <si>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</si>
  <si>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</si>
  <si>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</si>
  <si>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</si>
  <si>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</si>
  <si>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</si>
  <si>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</si>
  <si>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</si>
  <si>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</si>
  <si>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</si>
  <si>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</si>
  <si>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</si>
  <si>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</si>
  <si>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</si>
  <si>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</si>
  <si>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VAGA SECA 877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</si>
  <si>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</si>
  <si>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</si>
  <si>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</si>
  <si>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</si>
  <si>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</si>
  <si>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</si>
  <si>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</si>
  <si>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</si>
  <si>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</si>
  <si>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</si>
  <si>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</si>
  <si>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</si>
  <si>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CSH, Osijek</t>
  </si>
  <si>
    <t>certifikat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</si>
  <si>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</si>
  <si>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</si>
  <si>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</si>
  <si>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</si>
  <si>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</si>
  <si>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</si>
  <si>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</si>
  <si>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</si>
  <si>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</si>
  <si>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</si>
  <si>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</si>
  <si>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</si>
  <si>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</si>
  <si>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</si>
  <si>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</si>
  <si>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</si>
  <si>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</si>
  <si>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</si>
  <si>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</si>
  <si>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</si>
  <si>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</si>
  <si>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</si>
  <si>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</si>
  <si>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</si>
  <si>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</si>
  <si>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</si>
  <si>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 xml:space="preserve">0g-81g;  0g-220g </t>
  </si>
  <si>
    <t>Listopad 2020, potvrda o umjeravanju</t>
  </si>
  <si>
    <t>DA do studenog 2020.</t>
  </si>
  <si>
    <t>10.2020.</t>
  </si>
  <si>
    <t>11.2020.</t>
  </si>
  <si>
    <t>10,2020,</t>
  </si>
  <si>
    <t>TITRATOR</t>
  </si>
  <si>
    <t>Cijena umjeravanja  /kn bez PDVa</t>
  </si>
  <si>
    <t>Ukupno bez PDV-a</t>
  </si>
  <si>
    <t>PDV</t>
  </si>
  <si>
    <t>Ukupno sa PDV-om</t>
  </si>
  <si>
    <t>Prilog I.</t>
  </si>
  <si>
    <t>GRUPA A- MASA, pH, otpor, TITRATORI</t>
  </si>
  <si>
    <t>U _____________________, dana _______________________.</t>
  </si>
  <si>
    <t>_____________________________________________</t>
  </si>
  <si>
    <t>potpis odgovorne osobe</t>
  </si>
  <si>
    <t>N-21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</si>
</sst>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-yy;@"/>
    <numFmt numFmtId="165" formatCode="###0;###0"/>
    <numFmt numFmtId="166" formatCode="[$-41A]mmmm\-yy;@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354">
    <xf numFmtId="0" fontId="0" fillId="0" borderId="0" xfId="0"/>
    <xf numFmtId="0" fontId="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0" fontId="6" fillId="5" borderId="31" xfId="0" applyFont="1" applyFill="1" applyBorder="1" applyAlignment="1" applyProtection="1">
      <alignment horizontal="center" vertical="center" wrapText="1" indent="1"/>
    </xf>
    <xf numFmtId="0" fontId="9" fillId="2" borderId="25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left" wrapText="1"/>
    </xf>
    <xf numFmtId="0" fontId="9" fillId="2" borderId="8" xfId="0" applyFont="1" applyFill="1" applyBorder="1" applyAlignment="1" applyProtection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</xf>
    <xf numFmtId="0" fontId="9" fillId="6" borderId="27" xfId="0" applyFont="1" applyFill="1" applyBorder="1" applyAlignment="1" applyProtection="1">
      <alignment horizontal="center" vertical="center" textRotation="90" wrapText="1"/>
    </xf>
    <xf numFmtId="0" fontId="6" fillId="0" borderId="0" xfId="0" applyFont="1" applyAlignment="1" applyProtection="1">
      <alignment vertical="center"/>
    </xf>
    <xf numFmtId="0" fontId="6" fillId="5" borderId="29" xfId="0" applyFont="1" applyFill="1" applyBorder="1" applyAlignment="1" applyProtection="1">
      <alignment horizontal="center" vertical="center" wrapText="1" indent="1"/>
    </xf>
    <xf numFmtId="0" fontId="9" fillId="0" borderId="32" xfId="0" applyFont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left" wrapText="1"/>
    </xf>
    <xf numFmtId="0" fontId="9" fillId="0" borderId="12" xfId="0" applyFont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7" borderId="28" xfId="0" applyFont="1" applyFill="1" applyBorder="1" applyAlignment="1" applyProtection="1">
      <alignment horizontal="center" vertical="center" textRotation="90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164" fontId="9" fillId="2" borderId="12" xfId="0" applyNumberFormat="1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9" fillId="6" borderId="28" xfId="0" applyFont="1" applyFill="1" applyBorder="1" applyAlignment="1" applyProtection="1">
      <alignment horizontal="center" vertical="center" textRotation="90" wrapText="1"/>
    </xf>
    <xf numFmtId="0" fontId="9" fillId="0" borderId="12" xfId="0" applyFont="1" applyBorder="1" applyAlignment="1" applyProtection="1">
      <alignment horizontal="center" vertical="center" wrapText="1"/>
    </xf>
    <xf numFmtId="0" fontId="14" fillId="7" borderId="28" xfId="0" applyFont="1" applyFill="1" applyBorder="1" applyAlignment="1" applyProtection="1">
      <alignment horizontal="center" vertical="center" textRotation="90" wrapText="1"/>
    </xf>
    <xf numFmtId="0" fontId="6" fillId="2" borderId="12" xfId="0" applyFont="1" applyFill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</xf>
    <xf numFmtId="0" fontId="9" fillId="7" borderId="29" xfId="0" applyFont="1" applyFill="1" applyBorder="1" applyAlignment="1" applyProtection="1">
      <alignment horizontal="center" vertical="center" textRotation="90" wrapText="1"/>
    </xf>
    <xf numFmtId="0" fontId="9" fillId="0" borderId="7" xfId="0" applyFont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center" vertical="center"/>
    </xf>
    <xf numFmtId="164" fontId="9" fillId="0" borderId="17" xfId="0" applyNumberFormat="1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8" fillId="8" borderId="31" xfId="0" applyFont="1" applyFill="1" applyBorder="1" applyAlignment="1" applyProtection="1">
      <alignment horizontal="center" vertical="center" textRotation="90" wrapText="1"/>
    </xf>
    <xf numFmtId="0" fontId="0" fillId="0" borderId="25" xfId="0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 textRotation="90" wrapText="1"/>
    </xf>
    <xf numFmtId="0" fontId="0" fillId="0" borderId="32" xfId="0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/>
    </xf>
    <xf numFmtId="164" fontId="11" fillId="0" borderId="12" xfId="0" applyNumberFormat="1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 vertical="center"/>
    </xf>
    <xf numFmtId="0" fontId="8" fillId="4" borderId="28" xfId="0" applyFont="1" applyFill="1" applyBorder="1" applyAlignment="1" applyProtection="1">
      <alignment horizontal="center" vertical="center" textRotation="90" wrapText="1"/>
    </xf>
    <xf numFmtId="0" fontId="0" fillId="0" borderId="24" xfId="0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8" fillId="4" borderId="29" xfId="0" applyFont="1" applyFill="1" applyBorder="1" applyAlignment="1" applyProtection="1">
      <alignment horizontal="center" vertical="center" textRotation="90" wrapText="1"/>
    </xf>
    <xf numFmtId="0" fontId="15" fillId="0" borderId="33" xfId="0" applyFont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vertical="center" wrapText="1"/>
    </xf>
    <xf numFmtId="164" fontId="15" fillId="0" borderId="11" xfId="0" applyNumberFormat="1" applyFont="1" applyBorder="1" applyAlignment="1" applyProtection="1">
      <alignment horizontal="center" vertical="center" wrapText="1"/>
    </xf>
    <xf numFmtId="165" fontId="15" fillId="0" borderId="11" xfId="0" applyNumberFormat="1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</xf>
    <xf numFmtId="0" fontId="5" fillId="7" borderId="28" xfId="0" applyFont="1" applyFill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vertical="center" wrapText="1"/>
    </xf>
    <xf numFmtId="164" fontId="15" fillId="0" borderId="12" xfId="0" applyNumberFormat="1" applyFont="1" applyBorder="1" applyAlignment="1" applyProtection="1">
      <alignment horizontal="center" vertical="center" wrapText="1"/>
    </xf>
    <xf numFmtId="165" fontId="15" fillId="0" borderId="12" xfId="0" applyNumberFormat="1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0" fillId="7" borderId="28" xfId="0" applyFont="1" applyFill="1" applyBorder="1" applyAlignment="1" applyProtection="1">
      <alignment horizontal="center" wrapText="1"/>
    </xf>
    <xf numFmtId="0" fontId="15" fillId="0" borderId="11" xfId="1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2" fillId="7" borderId="28" xfId="0" applyFont="1" applyFill="1" applyBorder="1" applyAlignment="1" applyProtection="1">
      <alignment horizontal="center" textRotation="90" wrapText="1"/>
    </xf>
    <xf numFmtId="0" fontId="15" fillId="2" borderId="12" xfId="0" applyFont="1" applyFill="1" applyBorder="1" applyAlignment="1" applyProtection="1">
      <alignment vertical="center" wrapText="1"/>
    </xf>
    <xf numFmtId="0" fontId="15" fillId="0" borderId="12" xfId="1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left" vertical="center" wrapText="1"/>
    </xf>
    <xf numFmtId="0" fontId="15" fillId="2" borderId="15" xfId="0" applyFont="1" applyFill="1" applyBorder="1" applyAlignment="1" applyProtection="1">
      <alignment vertical="center" wrapText="1"/>
    </xf>
    <xf numFmtId="164" fontId="15" fillId="0" borderId="15" xfId="0" applyNumberFormat="1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wrapText="1"/>
    </xf>
    <xf numFmtId="0" fontId="7" fillId="0" borderId="8" xfId="0" applyFont="1" applyBorder="1" applyAlignment="1" applyProtection="1">
      <alignment vertical="center" wrapText="1"/>
    </xf>
    <xf numFmtId="164" fontId="7" fillId="0" borderId="8" xfId="0" applyNumberFormat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0" fillId="8" borderId="27" xfId="0" applyFill="1" applyBorder="1" applyProtection="1"/>
    <xf numFmtId="0" fontId="7" fillId="0" borderId="3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wrapText="1"/>
    </xf>
    <xf numFmtId="0" fontId="7" fillId="0" borderId="11" xfId="0" applyFont="1" applyBorder="1" applyAlignment="1" applyProtection="1">
      <alignment vertical="center" wrapText="1"/>
    </xf>
    <xf numFmtId="164" fontId="7" fillId="0" borderId="11" xfId="0" applyNumberFormat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8" borderId="28" xfId="0" applyFont="1" applyFill="1" applyBorder="1" applyAlignment="1" applyProtection="1">
      <alignment horizontal="center" vertical="center" textRotation="90"/>
    </xf>
    <xf numFmtId="0" fontId="6" fillId="0" borderId="11" xfId="0" applyFont="1" applyBorder="1" applyAlignment="1" applyProtection="1">
      <alignment horizontal="left" vertical="center" wrapText="1"/>
    </xf>
    <xf numFmtId="0" fontId="0" fillId="0" borderId="12" xfId="0" applyBorder="1" applyProtection="1"/>
    <xf numFmtId="0" fontId="8" fillId="8" borderId="28" xfId="0" applyFont="1" applyFill="1" applyBorder="1" applyAlignment="1" applyProtection="1">
      <alignment horizontal="center" vertical="center" textRotation="90"/>
    </xf>
    <xf numFmtId="0" fontId="7" fillId="0" borderId="12" xfId="0" applyFont="1" applyBorder="1" applyAlignment="1" applyProtection="1">
      <alignment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vertical="center" wrapText="1"/>
    </xf>
    <xf numFmtId="164" fontId="7" fillId="0" borderId="5" xfId="0" applyNumberFormat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8" borderId="29" xfId="0" applyFont="1" applyFill="1" applyBorder="1" applyAlignment="1" applyProtection="1">
      <alignment horizontal="center" vertical="center" textRotation="90"/>
    </xf>
    <xf numFmtId="0" fontId="5" fillId="0" borderId="0" xfId="0" applyFont="1" applyAlignment="1" applyProtection="1">
      <alignment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164" fontId="5" fillId="0" borderId="8" xfId="0" applyNumberFormat="1" applyFont="1" applyBorder="1" applyAlignment="1" applyProtection="1">
      <alignment horizontal="center" vertical="center" wrapText="1"/>
    </xf>
    <xf numFmtId="165" fontId="5" fillId="0" borderId="8" xfId="0" applyNumberFormat="1" applyFont="1" applyBorder="1" applyAlignment="1" applyProtection="1">
      <alignment horizontal="center" vertical="center" wrapText="1"/>
    </xf>
    <xf numFmtId="49" fontId="22" fillId="4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vertical="center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5" fontId="5" fillId="0" borderId="5" xfId="0" applyNumberFormat="1" applyFont="1" applyBorder="1" applyAlignment="1" applyProtection="1">
      <alignment horizontal="center" vertical="center" wrapText="1"/>
    </xf>
    <xf numFmtId="49" fontId="22" fillId="4" borderId="5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textRotation="90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 wrapText="1"/>
    </xf>
    <xf numFmtId="0" fontId="22" fillId="4" borderId="8" xfId="0" applyFont="1" applyFill="1" applyBorder="1" applyAlignment="1" applyProtection="1">
      <alignment horizontal="center" vertical="center" wrapText="1"/>
    </xf>
    <xf numFmtId="0" fontId="5" fillId="8" borderId="38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 wrapText="1"/>
    </xf>
    <xf numFmtId="0" fontId="22" fillId="4" borderId="5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textRotation="90" wrapText="1"/>
    </xf>
    <xf numFmtId="164" fontId="0" fillId="0" borderId="8" xfId="0" applyNumberForma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5" fillId="9" borderId="38" xfId="0" applyFont="1" applyFill="1" applyBorder="1" applyAlignment="1" applyProtection="1">
      <alignment vertical="center" textRotation="90" wrapText="1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22" fillId="4" borderId="12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vertical="center" textRotation="90" wrapText="1"/>
    </xf>
    <xf numFmtId="0" fontId="8" fillId="9" borderId="0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22" fillId="4" borderId="15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center" vertical="center" wrapText="1"/>
    </xf>
    <xf numFmtId="49" fontId="22" fillId="4" borderId="17" xfId="0" applyNumberFormat="1" applyFont="1" applyFill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textRotation="90" wrapText="1"/>
    </xf>
    <xf numFmtId="0" fontId="5" fillId="0" borderId="3" xfId="0" applyFont="1" applyBorder="1" applyAlignment="1" applyProtection="1">
      <alignment vertical="center"/>
    </xf>
    <xf numFmtId="0" fontId="9" fillId="0" borderId="33" xfId="0" applyFont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vertical="center"/>
    </xf>
    <xf numFmtId="164" fontId="5" fillId="0" borderId="11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 vertical="center" textRotation="90"/>
    </xf>
    <xf numFmtId="0" fontId="9" fillId="0" borderId="12" xfId="0" applyFont="1" applyBorder="1" applyAlignment="1" applyProtection="1">
      <alignment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9" fillId="7" borderId="28" xfId="0" applyFont="1" applyFill="1" applyBorder="1" applyAlignment="1" applyProtection="1">
      <alignment horizontal="center" vertical="center" textRotation="90"/>
    </xf>
    <xf numFmtId="0" fontId="5" fillId="0" borderId="12" xfId="0" applyFont="1" applyBorder="1" applyAlignment="1" applyProtection="1">
      <alignment vertical="center"/>
    </xf>
    <xf numFmtId="0" fontId="14" fillId="7" borderId="28" xfId="0" applyFont="1" applyFill="1" applyBorder="1" applyAlignment="1" applyProtection="1">
      <alignment horizontal="center" vertical="center" textRotation="90"/>
    </xf>
    <xf numFmtId="0" fontId="5" fillId="0" borderId="0" xfId="0" applyFont="1" applyBorder="1" applyAlignment="1" applyProtection="1">
      <alignment vertical="center"/>
    </xf>
    <xf numFmtId="0" fontId="6" fillId="5" borderId="27" xfId="0" applyFont="1" applyFill="1" applyBorder="1" applyAlignment="1" applyProtection="1">
      <alignment horizontal="center" vertical="center" wrapText="1" indent="1"/>
    </xf>
    <xf numFmtId="0" fontId="9" fillId="0" borderId="2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164" fontId="20" fillId="0" borderId="8" xfId="0" applyNumberFormat="1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 vertical="center"/>
    </xf>
    <xf numFmtId="164" fontId="20" fillId="0" borderId="12" xfId="0" applyNumberFormat="1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0" fontId="9" fillId="7" borderId="28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</xf>
    <xf numFmtId="164" fontId="20" fillId="0" borderId="5" xfId="0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9" fillId="7" borderId="29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49" fontId="20" fillId="0" borderId="8" xfId="0" applyNumberFormat="1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164" fontId="20" fillId="0" borderId="8" xfId="0" applyNumberFormat="1" applyFont="1" applyBorder="1" applyAlignment="1" applyProtection="1">
      <alignment horizontal="center" vertical="center" wrapText="1"/>
    </xf>
    <xf numFmtId="0" fontId="9" fillId="8" borderId="27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wrapText="1"/>
    </xf>
    <xf numFmtId="0" fontId="7" fillId="0" borderId="12" xfId="0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164" fontId="20" fillId="0" borderId="12" xfId="0" applyNumberFormat="1" applyFont="1" applyBorder="1" applyAlignment="1" applyProtection="1">
      <alignment horizontal="center" vertical="center" wrapText="1"/>
    </xf>
    <xf numFmtId="0" fontId="14" fillId="8" borderId="28" xfId="0" applyFont="1" applyFill="1" applyBorder="1" applyAlignment="1" applyProtection="1">
      <alignment horizontal="center" vertical="center" textRotation="90" wrapText="1"/>
    </xf>
    <xf numFmtId="0" fontId="9" fillId="8" borderId="28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wrapText="1"/>
    </xf>
    <xf numFmtId="0" fontId="7" fillId="0" borderId="15" xfId="0" applyFont="1" applyBorder="1" applyAlignment="1" applyProtection="1">
      <alignment horizontal="center" vertical="center" wrapText="1"/>
    </xf>
    <xf numFmtId="49" fontId="20" fillId="0" borderId="15" xfId="0" applyNumberFormat="1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164" fontId="2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9" fillId="8" borderId="29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164" fontId="19" fillId="0" borderId="8" xfId="0" applyNumberFormat="1" applyFont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vertical="center" textRotation="90" wrapText="1"/>
    </xf>
    <xf numFmtId="0" fontId="0" fillId="0" borderId="24" xfId="0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164" fontId="19" fillId="0" borderId="15" xfId="0" applyNumberFormat="1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9" fillId="4" borderId="3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 textRotation="90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6" fillId="7" borderId="28" xfId="0" applyFont="1" applyFill="1" applyBorder="1" applyAlignment="1" applyProtection="1">
      <alignment horizontal="center" vertical="center" textRotation="90"/>
    </xf>
    <xf numFmtId="0" fontId="5" fillId="7" borderId="28" xfId="0" applyFont="1" applyFill="1" applyBorder="1" applyAlignment="1" applyProtection="1">
      <alignment horizontal="center" vertical="center" textRotation="90"/>
    </xf>
    <xf numFmtId="0" fontId="5" fillId="0" borderId="3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164" fontId="5" fillId="3" borderId="12" xfId="0" applyNumberFormat="1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 textRotation="90"/>
    </xf>
    <xf numFmtId="0" fontId="6" fillId="8" borderId="34" xfId="0" applyFont="1" applyFill="1" applyBorder="1" applyAlignment="1" applyProtection="1">
      <alignment horizontal="center" vertical="center" textRotation="90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wrapText="1"/>
    </xf>
    <xf numFmtId="164" fontId="5" fillId="3" borderId="5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6" fillId="8" borderId="35" xfId="0" applyFont="1" applyFill="1" applyBorder="1" applyAlignment="1" applyProtection="1">
      <alignment horizontal="center" vertical="center" textRotation="90"/>
    </xf>
    <xf numFmtId="0" fontId="10" fillId="4" borderId="12" xfId="0" applyFont="1" applyFill="1" applyBorder="1" applyAlignment="1" applyProtection="1">
      <alignment horizontal="left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164" fontId="9" fillId="3" borderId="12" xfId="0" applyNumberFormat="1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/>
    </xf>
    <xf numFmtId="0" fontId="0" fillId="8" borderId="34" xfId="0" applyFill="1" applyBorder="1" applyAlignment="1" applyProtection="1">
      <alignment horizontal="center" vertical="center" textRotation="90"/>
    </xf>
    <xf numFmtId="0" fontId="10" fillId="4" borderId="5" xfId="0" applyFont="1" applyFill="1" applyBorder="1" applyAlignment="1" applyProtection="1">
      <alignment horizontal="left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 textRotation="90"/>
    </xf>
    <xf numFmtId="0" fontId="6" fillId="0" borderId="8" xfId="0" applyFont="1" applyBorder="1" applyAlignment="1" applyProtection="1">
      <alignment horizontal="left" vertical="center" wrapText="1"/>
    </xf>
    <xf numFmtId="0" fontId="0" fillId="4" borderId="8" xfId="0" applyFill="1" applyBorder="1" applyAlignment="1" applyProtection="1">
      <alignment horizontal="center" vertical="center" wrapText="1"/>
    </xf>
    <xf numFmtId="17" fontId="0" fillId="0" borderId="8" xfId="0" applyNumberFormat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textRotation="90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 wrapText="1"/>
    </xf>
    <xf numFmtId="17" fontId="0" fillId="4" borderId="15" xfId="0" applyNumberForma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 wrapText="1"/>
    </xf>
    <xf numFmtId="0" fontId="6" fillId="4" borderId="29" xfId="0" applyFont="1" applyFill="1" applyBorder="1" applyAlignment="1" applyProtection="1">
      <alignment horizontal="center" vertical="center" textRotation="90" wrapText="1"/>
    </xf>
    <xf numFmtId="0" fontId="13" fillId="5" borderId="28" xfId="0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16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vertical="center" wrapText="1"/>
    </xf>
    <xf numFmtId="166" fontId="2" fillId="0" borderId="17" xfId="0" applyNumberFormat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14" fillId="7" borderId="2" xfId="0" applyFont="1" applyFill="1" applyBorder="1" applyAlignment="1" applyProtection="1">
      <alignment horizontal="center" vertical="center" textRotation="90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4" fontId="5" fillId="0" borderId="10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5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6" fillId="4" borderId="41" xfId="0" applyNumberFormat="1" applyFont="1" applyFill="1" applyBorder="1" applyAlignment="1" applyProtection="1">
      <alignment horizontal="right" vertical="center"/>
      <protection locked="0"/>
    </xf>
    <xf numFmtId="4" fontId="6" fillId="4" borderId="42" xfId="0" applyNumberFormat="1" applyFont="1" applyFill="1" applyBorder="1" applyAlignment="1" applyProtection="1">
      <alignment horizontal="right" vertical="center"/>
      <protection locked="0"/>
    </xf>
    <xf numFmtId="4" fontId="6" fillId="4" borderId="43" xfId="0" applyNumberFormat="1" applyFont="1" applyFill="1" applyBorder="1" applyAlignment="1" applyProtection="1">
      <alignment horizontal="right" vertical="center"/>
      <protection locked="0"/>
    </xf>
    <xf numFmtId="4" fontId="6" fillId="4" borderId="42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45" xfId="0" applyNumberFormat="1" applyFont="1" applyFill="1" applyBorder="1" applyAlignment="1" applyProtection="1">
      <alignment horizontal="right" vertical="center"/>
      <protection locked="0"/>
    </xf>
    <xf numFmtId="4" fontId="6" fillId="4" borderId="46" xfId="0" applyNumberFormat="1" applyFont="1" applyFill="1" applyBorder="1" applyAlignment="1" applyProtection="1">
      <alignment horizontal="right" vertical="center"/>
      <protection locked="0"/>
    </xf>
    <xf numFmtId="4" fontId="6" fillId="4" borderId="47" xfId="0" applyNumberFormat="1" applyFont="1" applyFill="1" applyBorder="1" applyAlignment="1" applyProtection="1">
      <alignment horizontal="right" vertical="center"/>
      <protection locked="0"/>
    </xf>
    <xf numFmtId="4" fontId="6" fillId="4" borderId="48" xfId="0" applyNumberFormat="1" applyFont="1" applyFill="1" applyBorder="1" applyAlignment="1" applyProtection="1">
      <alignment horizontal="right" vertical="center"/>
      <protection locked="0"/>
    </xf>
    <xf numFmtId="4" fontId="6" fillId="4" borderId="49" xfId="0" applyNumberFormat="1" applyFont="1" applyFill="1" applyBorder="1" applyAlignment="1" applyProtection="1">
      <alignment horizontal="right" vertical="center"/>
      <protection locked="0"/>
    </xf>
    <xf numFmtId="4" fontId="6" fillId="4" borderId="44" xfId="0" applyNumberFormat="1" applyFont="1" applyFill="1" applyBorder="1" applyAlignment="1" applyProtection="1">
      <alignment horizontal="right" vertical="center"/>
      <protection locked="0"/>
    </xf>
    <xf numFmtId="4" fontId="6" fillId="4" borderId="50" xfId="0" applyNumberFormat="1" applyFont="1" applyFill="1" applyBorder="1" applyAlignment="1" applyProtection="1">
      <alignment horizontal="right" vertical="center"/>
      <protection locked="0"/>
    </xf>
    <xf numFmtId="4" fontId="6" fillId="4" borderId="4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4" xfId="0" applyNumberFormat="1" applyFont="1" applyBorder="1" applyAlignment="1" applyProtection="1">
      <alignment horizontal="right" vertical="center"/>
      <protection locked="0"/>
    </xf>
    <xf numFmtId="4" fontId="6" fillId="0" borderId="51" xfId="0" applyNumberFormat="1" applyFont="1" applyBorder="1" applyAlignment="1" applyProtection="1">
      <alignment horizontal="right" vertical="center" wrapText="1"/>
      <protection locked="0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95"/>
  <sheetViews>
    <sheetView tabSelected="1" topLeftCell="A76" zoomScale="60" zoomScaleNormal="60" workbookViewId="0">
      <selection activeCell="L85" sqref="L85"/>
    </sheetView>
  </sheetViews>
  <sheetFormatPr defaultRowHeight="15" x14ac:dyDescent="0.25"/>
  <cols>
    <col min="1" max="1" width="2.85546875" style="1" customWidth="1"/>
    <col min="2" max="2" width="26.42578125" style="1" customWidth="1"/>
    <col min="3" max="3" width="6" style="7" customWidth="1"/>
    <col min="4" max="4" width="29.5703125" style="9" customWidth="1"/>
    <col min="5" max="5" width="23.85546875" style="1" customWidth="1"/>
    <col min="6" max="6" width="18.28515625" style="10" customWidth="1"/>
    <col min="7" max="7" width="12.85546875" style="7" customWidth="1"/>
    <col min="8" max="8" width="14.85546875" style="10" customWidth="1"/>
    <col min="9" max="9" width="19.28515625" style="11" customWidth="1"/>
    <col min="10" max="10" width="20.85546875" style="7" customWidth="1"/>
    <col min="11" max="11" width="10.5703125" style="7" customWidth="1"/>
    <col min="12" max="12" width="17.42578125" style="1" customWidth="1"/>
    <col min="13" max="1014" width="24" style="1" customWidth="1"/>
    <col min="1015" max="16384" width="9.140625" style="8"/>
  </cols>
  <sheetData>
    <row r="1" spans="1:12" ht="30" customHeight="1" x14ac:dyDescent="0.25">
      <c r="B1" s="2" t="s">
        <v>183</v>
      </c>
      <c r="C1" s="3"/>
      <c r="D1" s="4" t="s">
        <v>179</v>
      </c>
      <c r="E1" s="5"/>
      <c r="F1" s="5"/>
      <c r="G1" s="5"/>
      <c r="H1" s="5"/>
      <c r="I1" s="5"/>
      <c r="J1" s="6" t="s">
        <v>178</v>
      </c>
    </row>
    <row r="2" spans="1:12" ht="15.75" thickBot="1" x14ac:dyDescent="0.3"/>
    <row r="3" spans="1:12" s="3" customFormat="1" ht="66.75" customHeight="1" thickBot="1" x14ac:dyDescent="0.3">
      <c r="B3" s="12" t="s">
        <v>0</v>
      </c>
      <c r="C3" s="12" t="s">
        <v>9</v>
      </c>
      <c r="D3" s="13" t="s">
        <v>10</v>
      </c>
      <c r="E3" s="12" t="s">
        <v>11</v>
      </c>
      <c r="F3" s="14" t="s">
        <v>1</v>
      </c>
      <c r="G3" s="12" t="s">
        <v>2</v>
      </c>
      <c r="H3" s="14" t="s">
        <v>3</v>
      </c>
      <c r="I3" s="12" t="s">
        <v>4</v>
      </c>
      <c r="J3" s="15" t="s">
        <v>5</v>
      </c>
      <c r="K3" s="15"/>
      <c r="L3" s="16" t="s">
        <v>174</v>
      </c>
    </row>
    <row r="4" spans="1:12" s="26" customFormat="1" ht="52.5" customHeight="1" thickBot="1" x14ac:dyDescent="0.3">
      <c r="A4" s="17"/>
      <c r="B4" s="18" t="s">
        <v>135</v>
      </c>
      <c r="C4" s="19">
        <v>1</v>
      </c>
      <c r="D4" s="20" t="s">
        <v>12</v>
      </c>
      <c r="E4" s="21" t="s">
        <v>13</v>
      </c>
      <c r="F4" s="22"/>
      <c r="G4" s="21" t="s">
        <v>6</v>
      </c>
      <c r="H4" s="22"/>
      <c r="I4" s="23" t="s">
        <v>168</v>
      </c>
      <c r="J4" s="24" t="s">
        <v>78</v>
      </c>
      <c r="K4" s="25"/>
      <c r="L4" s="340"/>
    </row>
    <row r="5" spans="1:12" s="26" customFormat="1" ht="45.75" thickBot="1" x14ac:dyDescent="0.3">
      <c r="A5" s="17"/>
      <c r="B5" s="27"/>
      <c r="C5" s="28">
        <v>2</v>
      </c>
      <c r="D5" s="29" t="s">
        <v>14</v>
      </c>
      <c r="E5" s="30" t="s">
        <v>15</v>
      </c>
      <c r="F5" s="31"/>
      <c r="G5" s="30" t="s">
        <v>6</v>
      </c>
      <c r="H5" s="31"/>
      <c r="I5" s="23" t="s">
        <v>168</v>
      </c>
      <c r="J5" s="32" t="s">
        <v>78</v>
      </c>
      <c r="K5" s="33"/>
      <c r="L5" s="341"/>
    </row>
    <row r="6" spans="1:12" s="26" customFormat="1" ht="43.5" customHeight="1" thickBot="1" x14ac:dyDescent="0.3">
      <c r="A6" s="17"/>
      <c r="B6" s="27"/>
      <c r="C6" s="34">
        <v>3</v>
      </c>
      <c r="D6" s="29" t="s">
        <v>16</v>
      </c>
      <c r="E6" s="35" t="s">
        <v>17</v>
      </c>
      <c r="F6" s="36"/>
      <c r="G6" s="35" t="s">
        <v>6</v>
      </c>
      <c r="H6" s="36"/>
      <c r="I6" s="37" t="s">
        <v>7</v>
      </c>
      <c r="J6" s="38" t="s">
        <v>77</v>
      </c>
      <c r="K6" s="39"/>
      <c r="L6" s="341"/>
    </row>
    <row r="7" spans="1:12" s="26" customFormat="1" ht="28.5" customHeight="1" thickBot="1" x14ac:dyDescent="0.3">
      <c r="A7" s="17"/>
      <c r="B7" s="27"/>
      <c r="C7" s="28">
        <v>4</v>
      </c>
      <c r="D7" s="29" t="s">
        <v>18</v>
      </c>
      <c r="E7" s="30" t="s">
        <v>19</v>
      </c>
      <c r="F7" s="31"/>
      <c r="G7" s="30" t="s">
        <v>6</v>
      </c>
      <c r="H7" s="31"/>
      <c r="I7" s="40" t="s">
        <v>169</v>
      </c>
      <c r="J7" s="32" t="s">
        <v>76</v>
      </c>
      <c r="K7" s="33"/>
      <c r="L7" s="341"/>
    </row>
    <row r="8" spans="1:12" s="26" customFormat="1" ht="42.75" customHeight="1" thickBot="1" x14ac:dyDescent="0.3">
      <c r="A8" s="17"/>
      <c r="B8" s="27"/>
      <c r="C8" s="28">
        <v>5</v>
      </c>
      <c r="D8" s="29" t="s">
        <v>20</v>
      </c>
      <c r="E8" s="30" t="s">
        <v>21</v>
      </c>
      <c r="F8" s="31"/>
      <c r="G8" s="30" t="s">
        <v>6</v>
      </c>
      <c r="H8" s="31"/>
      <c r="I8" s="40" t="s">
        <v>169</v>
      </c>
      <c r="J8" s="32" t="s">
        <v>76</v>
      </c>
      <c r="K8" s="41" t="s">
        <v>84</v>
      </c>
      <c r="L8" s="341"/>
    </row>
    <row r="9" spans="1:12" s="26" customFormat="1" ht="30.75" thickBot="1" x14ac:dyDescent="0.3">
      <c r="A9" s="17"/>
      <c r="B9" s="27"/>
      <c r="C9" s="28">
        <v>6</v>
      </c>
      <c r="D9" s="42" t="s">
        <v>22</v>
      </c>
      <c r="E9" s="30" t="s">
        <v>23</v>
      </c>
      <c r="F9" s="31"/>
      <c r="G9" s="30" t="s">
        <v>6</v>
      </c>
      <c r="H9" s="31"/>
      <c r="I9" s="40" t="s">
        <v>24</v>
      </c>
      <c r="J9" s="32" t="s">
        <v>75</v>
      </c>
      <c r="K9" s="33"/>
      <c r="L9" s="341"/>
    </row>
    <row r="10" spans="1:12" s="26" customFormat="1" ht="30.75" thickBot="1" x14ac:dyDescent="0.3">
      <c r="A10" s="17"/>
      <c r="B10" s="27"/>
      <c r="C10" s="28">
        <v>7</v>
      </c>
      <c r="D10" s="29" t="s">
        <v>25</v>
      </c>
      <c r="E10" s="30" t="s">
        <v>26</v>
      </c>
      <c r="F10" s="31">
        <v>43800</v>
      </c>
      <c r="G10" s="30" t="s">
        <v>27</v>
      </c>
      <c r="H10" s="31">
        <v>44136</v>
      </c>
      <c r="I10" s="40" t="s">
        <v>7</v>
      </c>
      <c r="J10" s="32" t="s">
        <v>73</v>
      </c>
      <c r="K10" s="33"/>
      <c r="L10" s="341"/>
    </row>
    <row r="11" spans="1:12" s="26" customFormat="1" ht="30.75" thickBot="1" x14ac:dyDescent="0.3">
      <c r="A11" s="17"/>
      <c r="B11" s="27"/>
      <c r="C11" s="28">
        <v>8</v>
      </c>
      <c r="D11" s="29" t="s">
        <v>28</v>
      </c>
      <c r="E11" s="30" t="s">
        <v>19</v>
      </c>
      <c r="F11" s="31">
        <v>43800</v>
      </c>
      <c r="G11" s="30" t="s">
        <v>27</v>
      </c>
      <c r="H11" s="31">
        <v>44136</v>
      </c>
      <c r="I11" s="40" t="s">
        <v>7</v>
      </c>
      <c r="J11" s="32" t="s">
        <v>73</v>
      </c>
      <c r="K11" s="33"/>
      <c r="L11" s="341"/>
    </row>
    <row r="12" spans="1:12" s="26" customFormat="1" ht="31.5" customHeight="1" thickBot="1" x14ac:dyDescent="0.3">
      <c r="A12" s="17"/>
      <c r="B12" s="27"/>
      <c r="C12" s="43">
        <v>9</v>
      </c>
      <c r="D12" s="44" t="s">
        <v>29</v>
      </c>
      <c r="E12" s="45" t="s">
        <v>30</v>
      </c>
      <c r="F12" s="46">
        <v>43800</v>
      </c>
      <c r="G12" s="45" t="s">
        <v>27</v>
      </c>
      <c r="H12" s="46">
        <v>44136</v>
      </c>
      <c r="I12" s="47" t="s">
        <v>7</v>
      </c>
      <c r="J12" s="48" t="s">
        <v>73</v>
      </c>
      <c r="K12" s="49"/>
      <c r="L12" s="341"/>
    </row>
    <row r="13" spans="1:12" s="26" customFormat="1" ht="56.25" customHeight="1" thickBot="1" x14ac:dyDescent="0.3">
      <c r="A13" s="17"/>
      <c r="B13" s="27"/>
      <c r="C13" s="50">
        <v>10</v>
      </c>
      <c r="D13" s="51" t="s">
        <v>64</v>
      </c>
      <c r="E13" s="52"/>
      <c r="F13" s="53">
        <v>43678</v>
      </c>
      <c r="G13" s="54" t="s">
        <v>31</v>
      </c>
      <c r="H13" s="53">
        <v>44136</v>
      </c>
      <c r="I13" s="54" t="s">
        <v>59</v>
      </c>
      <c r="J13" s="55" t="s">
        <v>73</v>
      </c>
      <c r="K13" s="56" t="s">
        <v>85</v>
      </c>
      <c r="L13" s="341"/>
    </row>
    <row r="14" spans="1:12" s="26" customFormat="1" ht="56.25" customHeight="1" thickBot="1" x14ac:dyDescent="0.3">
      <c r="A14" s="17"/>
      <c r="B14" s="27"/>
      <c r="C14" s="57">
        <v>11</v>
      </c>
      <c r="D14" s="58" t="s">
        <v>58</v>
      </c>
      <c r="E14" s="59" t="s">
        <v>144</v>
      </c>
      <c r="F14" s="60"/>
      <c r="G14" s="60" t="s">
        <v>6</v>
      </c>
      <c r="H14" s="61"/>
      <c r="I14" s="62" t="s">
        <v>59</v>
      </c>
      <c r="J14" s="63" t="s">
        <v>78</v>
      </c>
      <c r="K14" s="64"/>
      <c r="L14" s="341"/>
    </row>
    <row r="15" spans="1:12" s="26" customFormat="1" ht="56.25" customHeight="1" thickBot="1" x14ac:dyDescent="0.3">
      <c r="A15" s="17"/>
      <c r="B15" s="27"/>
      <c r="C15" s="65">
        <v>12</v>
      </c>
      <c r="D15" s="66" t="s">
        <v>60</v>
      </c>
      <c r="E15" s="67" t="s">
        <v>144</v>
      </c>
      <c r="F15" s="68">
        <v>43647</v>
      </c>
      <c r="G15" s="69" t="s">
        <v>27</v>
      </c>
      <c r="H15" s="31">
        <v>44136</v>
      </c>
      <c r="I15" s="70" t="s">
        <v>59</v>
      </c>
      <c r="J15" s="71" t="s">
        <v>73</v>
      </c>
      <c r="K15" s="72" t="s">
        <v>142</v>
      </c>
      <c r="L15" s="341"/>
    </row>
    <row r="16" spans="1:12" s="26" customFormat="1" ht="48.75" customHeight="1" thickBot="1" x14ac:dyDescent="0.3">
      <c r="A16" s="17"/>
      <c r="B16" s="27"/>
      <c r="C16" s="73">
        <v>13</v>
      </c>
      <c r="D16" s="74" t="s">
        <v>69</v>
      </c>
      <c r="E16" s="75"/>
      <c r="F16" s="75"/>
      <c r="G16" s="76" t="s">
        <v>6</v>
      </c>
      <c r="H16" s="77"/>
      <c r="I16" s="75"/>
      <c r="J16" s="78" t="s">
        <v>77</v>
      </c>
      <c r="K16" s="79"/>
      <c r="L16" s="342"/>
    </row>
    <row r="17" spans="2:12" ht="31.5" customHeight="1" thickBot="1" x14ac:dyDescent="0.3">
      <c r="B17" s="18" t="s">
        <v>134</v>
      </c>
      <c r="C17" s="80">
        <f>[1]Vage!C2</f>
        <v>1</v>
      </c>
      <c r="D17" s="81" t="str">
        <f>[1]Vage!E2</f>
        <v>A&amp;D Instruments, HF-2000G-EC</v>
      </c>
      <c r="E17" s="82" t="str">
        <f>[1]Vage!F2</f>
        <v>Max 2100g, Min 0.5g, e=0.1g, d=0.01g</v>
      </c>
      <c r="F17" s="83"/>
      <c r="G17" s="84" t="str">
        <f>[1]Vage!I2</f>
        <v>1 godina</v>
      </c>
      <c r="H17" s="83"/>
      <c r="I17" s="85" t="str">
        <f>[1]Vage!K2</f>
        <v>DA</v>
      </c>
      <c r="J17" s="86" t="str">
        <f>[1]Vage!L2</f>
        <v>CSR-laboratorij</v>
      </c>
      <c r="K17" s="87"/>
      <c r="L17" s="340"/>
    </row>
    <row r="18" spans="2:12" ht="42.75" customHeight="1" thickBot="1" x14ac:dyDescent="0.3">
      <c r="B18" s="18"/>
      <c r="C18" s="88">
        <f>[1]Vage!C3</f>
        <v>2</v>
      </c>
      <c r="D18" s="89" t="str">
        <f>[1]Vage!E3</f>
        <v>A&amp;D Instruments, HF-200G-EC</v>
      </c>
      <c r="E18" s="90" t="str">
        <f>[1]Vage!F3</f>
        <v>Max 210g, Min 0.02g, e=0.01g, d=0.001g</v>
      </c>
      <c r="F18" s="91"/>
      <c r="G18" s="92" t="str">
        <f>[1]Vage!I3</f>
        <v>1 godina</v>
      </c>
      <c r="H18" s="91"/>
      <c r="I18" s="93" t="str">
        <f>[1]Vage!K3</f>
        <v>DA</v>
      </c>
      <c r="J18" s="86" t="str">
        <f>[1]Vage!L3</f>
        <v>CSR-laboratorij</v>
      </c>
      <c r="K18" s="87"/>
      <c r="L18" s="341"/>
    </row>
    <row r="19" spans="2:12" ht="49.5" customHeight="1" thickBot="1" x14ac:dyDescent="0.3">
      <c r="B19" s="18"/>
      <c r="C19" s="88">
        <f>[1]Vage!C4</f>
        <v>3</v>
      </c>
      <c r="D19" s="89" t="str">
        <f>[1]Vage!E4</f>
        <v>A&amp;D Instruments, HR- 120 EC</v>
      </c>
      <c r="E19" s="90" t="str">
        <f>[1]Vage!F4</f>
        <v>Max 120g, Min 10 mg, e=1 mg, d=0.1mg, Razred točnosti I</v>
      </c>
      <c r="F19" s="91"/>
      <c r="G19" s="92" t="str">
        <f>[1]Vage!I4</f>
        <v>1 godina</v>
      </c>
      <c r="H19" s="91"/>
      <c r="I19" s="93" t="str">
        <f>[1]Vage!K4</f>
        <v>DA</v>
      </c>
      <c r="J19" s="86" t="str">
        <f>[1]Vage!L4</f>
        <v>CSR-laboratorij</v>
      </c>
      <c r="K19" s="87"/>
      <c r="L19" s="341"/>
    </row>
    <row r="20" spans="2:12" ht="30.75" thickBot="1" x14ac:dyDescent="0.3">
      <c r="B20" s="18"/>
      <c r="C20" s="88">
        <f>[1]Vage!C5</f>
        <v>4</v>
      </c>
      <c r="D20" s="89" t="str">
        <f>[1]Vage!E5</f>
        <v>A&amp;D Instruments, HF 3200</v>
      </c>
      <c r="E20" s="90" t="str">
        <f>[1]Vage!F5</f>
        <v>Max 600/3100g, Min 0,5g, e=0,1/1g, d=0,01/0,1g</v>
      </c>
      <c r="F20" s="91"/>
      <c r="G20" s="92" t="str">
        <f>[1]Vage!I5</f>
        <v>1 godina</v>
      </c>
      <c r="H20" s="91"/>
      <c r="I20" s="93" t="str">
        <f>[1]Vage!K5</f>
        <v>DA</v>
      </c>
      <c r="J20" s="94" t="str">
        <f>[1]Vage!L5</f>
        <v>CSR-laboratorij</v>
      </c>
      <c r="K20" s="87"/>
      <c r="L20" s="341"/>
    </row>
    <row r="21" spans="2:12" ht="45" customHeight="1" thickBot="1" x14ac:dyDescent="0.3">
      <c r="B21" s="18"/>
      <c r="C21" s="88">
        <f>[1]Vage!C6</f>
        <v>5</v>
      </c>
      <c r="D21" s="89" t="str">
        <f>[1]Vage!E6</f>
        <v>Mettler-Toledo d.o.o., ME204T/00</v>
      </c>
      <c r="E21" s="90" t="str">
        <f>[1]Vage!F6</f>
        <v xml:space="preserve">Max 220g Min 0,1mg
</v>
      </c>
      <c r="F21" s="83"/>
      <c r="G21" s="84" t="str">
        <f>[1]Vage!I6</f>
        <v>1 godina</v>
      </c>
      <c r="H21" s="83"/>
      <c r="I21" s="85" t="str">
        <f>[1]Vage!K6</f>
        <v>DA</v>
      </c>
      <c r="J21" s="95" t="str">
        <f>[1]Vage!L6</f>
        <v>CSR-Obioteh</v>
      </c>
      <c r="K21" s="87"/>
      <c r="L21" s="341"/>
    </row>
    <row r="22" spans="2:12" ht="55.5" customHeight="1" thickBot="1" x14ac:dyDescent="0.3">
      <c r="B22" s="18"/>
      <c r="C22" s="88">
        <f>[1]Vage!C7</f>
        <v>6</v>
      </c>
      <c r="D22" s="89" t="str">
        <f>[1]Vage!E7</f>
        <v>KERN EV2200-2NM</v>
      </c>
      <c r="E22" s="90" t="str">
        <f>[1]Vage!F7</f>
        <v>Max 2200g Min 500mg
d=0,01g, e=0,1g razred točnosti=II</v>
      </c>
      <c r="F22" s="83"/>
      <c r="G22" s="92" t="str">
        <f>[1]Vage!I7</f>
        <v>1 godina</v>
      </c>
      <c r="H22" s="83"/>
      <c r="I22" s="85" t="str">
        <f>[1]Vage!K7</f>
        <v>DA</v>
      </c>
      <c r="J22" s="95" t="str">
        <f>[1]Vage!L7</f>
        <v>CSR-Obioteh</v>
      </c>
      <c r="K22" s="96"/>
      <c r="L22" s="341"/>
    </row>
    <row r="23" spans="2:12" ht="30.75" thickBot="1" x14ac:dyDescent="0.3">
      <c r="B23" s="18"/>
      <c r="C23" s="88">
        <v>7</v>
      </c>
      <c r="D23" s="89" t="str">
        <f>[1]Vage!E8</f>
        <v>Mettler-Toledo d.o.o.</v>
      </c>
      <c r="E23" s="90" t="str">
        <f>[1]Vage!F8</f>
        <v>Max 120g, Min 15mg, d=0,01mg</v>
      </c>
      <c r="F23" s="83"/>
      <c r="G23" s="92" t="str">
        <f>[1]Vage!I8</f>
        <v>1 godina</v>
      </c>
      <c r="H23" s="83"/>
      <c r="I23" s="85" t="str">
        <f>[1]Vage!K8</f>
        <v>DA</v>
      </c>
      <c r="J23" s="86" t="str">
        <f>[1]Vage!L8</f>
        <v>CSR-laboratorij</v>
      </c>
      <c r="K23" s="87"/>
      <c r="L23" s="341"/>
    </row>
    <row r="24" spans="2:12" ht="30.75" thickBot="1" x14ac:dyDescent="0.3">
      <c r="B24" s="18"/>
      <c r="C24" s="88">
        <v>8</v>
      </c>
      <c r="D24" s="89" t="str">
        <f>[1]Vage!E9</f>
        <v>VAGA TEHNIČKA GX-6100-EC</v>
      </c>
      <c r="E24" s="90" t="str">
        <f>[1]Vage!F9</f>
        <v>Max 6100 g, Min 0.5g, e=0.1 g, d=0.01 g</v>
      </c>
      <c r="F24" s="83">
        <v>43374</v>
      </c>
      <c r="G24" s="97" t="str">
        <f>[1]Vage!I9</f>
        <v>2 god</v>
      </c>
      <c r="H24" s="83">
        <v>44110</v>
      </c>
      <c r="I24" s="85" t="str">
        <f>[1]Vage!K9</f>
        <v>DA</v>
      </c>
      <c r="J24" s="98" t="str">
        <f>[1]Vage!L9</f>
        <v>CSR-Obs</v>
      </c>
      <c r="K24" s="87"/>
      <c r="L24" s="341"/>
    </row>
    <row r="25" spans="2:12" ht="33.75" thickBot="1" x14ac:dyDescent="0.3">
      <c r="B25" s="18"/>
      <c r="C25" s="88">
        <v>9</v>
      </c>
      <c r="D25" s="89" t="str">
        <f>[1]Vage!E10</f>
        <v>EL. VAGA BIZERBA EL 16500</v>
      </c>
      <c r="E25" s="90" t="str">
        <f>[1]Vage!F10</f>
        <v>Max 16500 g, Min 10 g, e=2 g, d=0.02 g</v>
      </c>
      <c r="F25" s="83">
        <v>43374</v>
      </c>
      <c r="G25" s="97" t="str">
        <f>[1]Vage!I10</f>
        <v>2 god</v>
      </c>
      <c r="H25" s="83">
        <v>44110</v>
      </c>
      <c r="I25" s="85" t="str">
        <f>[1]Vage!K10</f>
        <v>DA</v>
      </c>
      <c r="J25" s="98" t="str">
        <f>[1]Vage!L10</f>
        <v>CSR-Obs</v>
      </c>
      <c r="K25" s="99" t="s">
        <v>84</v>
      </c>
      <c r="L25" s="341"/>
    </row>
    <row r="26" spans="2:12" ht="34.5" customHeight="1" thickBot="1" x14ac:dyDescent="0.3">
      <c r="B26" s="18"/>
      <c r="C26" s="88">
        <v>10</v>
      </c>
      <c r="D26" s="89" t="str">
        <f>[1]Vage!E11</f>
        <v>Mettler-Toledo d.o.o.</v>
      </c>
      <c r="E26" s="90" t="str">
        <f>[1]Vage!F11</f>
        <v>Max 15 kg, Min 100g, e=5 g</v>
      </c>
      <c r="F26" s="83">
        <v>43739</v>
      </c>
      <c r="G26" s="92" t="str">
        <f>[1]Vage!I11</f>
        <v>1 godina</v>
      </c>
      <c r="H26" s="83">
        <v>44110</v>
      </c>
      <c r="I26" s="85" t="str">
        <f>[1]Vage!K11</f>
        <v>DA</v>
      </c>
      <c r="J26" s="98" t="str">
        <f>[1]Vage!L11</f>
        <v>CSR-Obs</v>
      </c>
      <c r="K26" s="87"/>
      <c r="L26" s="341"/>
    </row>
    <row r="27" spans="2:12" ht="30.75" thickBot="1" x14ac:dyDescent="0.3">
      <c r="B27" s="18"/>
      <c r="C27" s="88">
        <v>11</v>
      </c>
      <c r="D27" s="89" t="str">
        <f>[1]Vage!E12</f>
        <v>A&amp;D Company</v>
      </c>
      <c r="E27" s="90" t="str">
        <f>[1]Vage!F12</f>
        <v>Max 21 kg, Min 5g, e=1/10 g, d=0.1/1g</v>
      </c>
      <c r="F27" s="83">
        <v>43739</v>
      </c>
      <c r="G27" s="92" t="str">
        <f>[1]Vage!I12</f>
        <v>1 godina</v>
      </c>
      <c r="H27" s="83">
        <v>44110</v>
      </c>
      <c r="I27" s="93" t="str">
        <f>[1]Vage!K12</f>
        <v>DA</v>
      </c>
      <c r="J27" s="98" t="str">
        <f>[1]Vage!L12</f>
        <v>CSR-Obs</v>
      </c>
      <c r="K27" s="87"/>
      <c r="L27" s="341"/>
    </row>
    <row r="28" spans="2:12" ht="37.5" customHeight="1" thickBot="1" x14ac:dyDescent="0.3">
      <c r="B28" s="18"/>
      <c r="C28" s="88">
        <v>12</v>
      </c>
      <c r="D28" s="89" t="str">
        <f>[1]Vage!E13</f>
        <v>KERN IFB 60K10DLM</v>
      </c>
      <c r="E28" s="90" t="str">
        <f>[1]Vage!F13</f>
        <v>Max 30/60 kg, Min 200/400g, e=10/20 g</v>
      </c>
      <c r="F28" s="83">
        <v>43374</v>
      </c>
      <c r="G28" s="97" t="str">
        <f>[1]Vage!I13</f>
        <v>2 god</v>
      </c>
      <c r="H28" s="83">
        <v>44110</v>
      </c>
      <c r="I28" s="93" t="str">
        <f>[1]Vage!K13</f>
        <v>DA</v>
      </c>
      <c r="J28" s="98" t="str">
        <f>[1]Vage!L13</f>
        <v>CSR-Obs</v>
      </c>
      <c r="K28" s="87"/>
      <c r="L28" s="341"/>
    </row>
    <row r="29" spans="2:12" ht="30.75" thickBot="1" x14ac:dyDescent="0.3">
      <c r="B29" s="18"/>
      <c r="C29" s="88">
        <v>13</v>
      </c>
      <c r="D29" s="89" t="str">
        <f>[1]Vage!E14</f>
        <v>KERN GAB 15K2DNM</v>
      </c>
      <c r="E29" s="90" t="str">
        <f>[1]Vage!F14</f>
        <v>Max 6/15 kg, Min 40g, e=2/5 g</v>
      </c>
      <c r="F29" s="83">
        <v>43374</v>
      </c>
      <c r="G29" s="97" t="str">
        <f>[1]Vage!I14</f>
        <v>2 god</v>
      </c>
      <c r="H29" s="83">
        <v>44110</v>
      </c>
      <c r="I29" s="93" t="str">
        <f>[1]Vage!K14</f>
        <v>DA</v>
      </c>
      <c r="J29" s="98" t="str">
        <f>[1]Vage!L14</f>
        <v>CSR-Obs</v>
      </c>
      <c r="K29" s="87"/>
      <c r="L29" s="341"/>
    </row>
    <row r="30" spans="2:12" ht="30.75" thickBot="1" x14ac:dyDescent="0.3">
      <c r="B30" s="18"/>
      <c r="C30" s="88">
        <v>14</v>
      </c>
      <c r="D30" s="89" t="str">
        <f>[1]Vage!E15</f>
        <v>KERN SOHN EMS 12K0.1</v>
      </c>
      <c r="E30" s="90" t="str">
        <f>[1]Vage!F15</f>
        <v>Max 12 kg, Min 0,02 g., d=0,1 g, e=-</v>
      </c>
      <c r="F30" s="83"/>
      <c r="G30" s="92" t="str">
        <f>[1]Vage!I15</f>
        <v>2 god</v>
      </c>
      <c r="H30" s="83"/>
      <c r="I30" s="93" t="str">
        <f>[1]Vage!K15</f>
        <v>DA</v>
      </c>
      <c r="J30" s="98" t="str">
        <f>[1]Vage!L15</f>
        <v>CSR-Obs</v>
      </c>
      <c r="K30" s="87"/>
      <c r="L30" s="341"/>
    </row>
    <row r="31" spans="2:12" ht="30.75" thickBot="1" x14ac:dyDescent="0.3">
      <c r="B31" s="18"/>
      <c r="C31" s="88">
        <v>15</v>
      </c>
      <c r="D31" s="89" t="str">
        <f>[1]Vage!E16</f>
        <v>KERN SOHN FKB 16K0.1</v>
      </c>
      <c r="E31" s="90" t="str">
        <f>[1]Vage!F16</f>
        <v>Max 16 kg, Min 0,02 g., d=0,1 g, e=-</v>
      </c>
      <c r="F31" s="91"/>
      <c r="G31" s="92" t="str">
        <f>[1]Vage!I16</f>
        <v>2 god</v>
      </c>
      <c r="H31" s="91"/>
      <c r="I31" s="93" t="str">
        <f>[1]Vage!K16</f>
        <v>DA</v>
      </c>
      <c r="J31" s="98" t="str">
        <f>[1]Vage!L16</f>
        <v>CSR-Obs</v>
      </c>
      <c r="K31" s="87"/>
      <c r="L31" s="341"/>
    </row>
    <row r="32" spans="2:12" ht="30.75" thickBot="1" x14ac:dyDescent="0.3">
      <c r="B32" s="18"/>
      <c r="C32" s="88">
        <v>16</v>
      </c>
      <c r="D32" s="89" t="str">
        <f>[1]Vage!E17</f>
        <v>KERN SOHN FKB 16K0.1</v>
      </c>
      <c r="E32" s="90" t="str">
        <f>[1]Vage!F17</f>
        <v>Max 16 kg, Min 0,02 g., d=0,1 g, e=-</v>
      </c>
      <c r="F32" s="91"/>
      <c r="G32" s="92" t="str">
        <f>[1]Vage!I17</f>
        <v>2 god</v>
      </c>
      <c r="H32" s="91"/>
      <c r="I32" s="93" t="str">
        <f>[1]Vage!K17</f>
        <v>DA</v>
      </c>
      <c r="J32" s="98" t="str">
        <f>[1]Vage!L17</f>
        <v>CSR-Obs</v>
      </c>
      <c r="K32" s="87"/>
      <c r="L32" s="341"/>
    </row>
    <row r="33" spans="2:12" ht="24.75" customHeight="1" thickBot="1" x14ac:dyDescent="0.3">
      <c r="B33" s="18"/>
      <c r="C33" s="88">
        <v>17</v>
      </c>
      <c r="D33" s="89" t="str">
        <f>[1]Vage!E18</f>
        <v>Kombajn 1 Wintersteiger</v>
      </c>
      <c r="E33" s="100"/>
      <c r="F33" s="91"/>
      <c r="G33" s="101" t="str">
        <f>[1]Vage!I18</f>
        <v>2 god</v>
      </c>
      <c r="H33" s="91"/>
      <c r="I33" s="93" t="str">
        <f>[1]Vage!K18</f>
        <v>DA</v>
      </c>
      <c r="J33" s="98" t="str">
        <f>[1]Vage!L18</f>
        <v>CSR-Obs</v>
      </c>
      <c r="K33" s="87"/>
      <c r="L33" s="341"/>
    </row>
    <row r="34" spans="2:12" ht="21" customHeight="1" thickBot="1" x14ac:dyDescent="0.3">
      <c r="B34" s="18"/>
      <c r="C34" s="88">
        <v>18</v>
      </c>
      <c r="D34" s="89" t="str">
        <f>[1]Vage!E19</f>
        <v>Kombajn 2 Wintersteiger</v>
      </c>
      <c r="E34" s="100"/>
      <c r="F34" s="91"/>
      <c r="G34" s="101" t="str">
        <f>[1]Vage!I19</f>
        <v>2 god</v>
      </c>
      <c r="H34" s="91"/>
      <c r="I34" s="93" t="str">
        <f>[1]Vage!K19</f>
        <v>DA</v>
      </c>
      <c r="J34" s="98" t="str">
        <f>[1]Vage!L19</f>
        <v>CSR-Obs</v>
      </c>
      <c r="K34" s="87"/>
      <c r="L34" s="341"/>
    </row>
    <row r="35" spans="2:12" ht="22.5" customHeight="1" thickBot="1" x14ac:dyDescent="0.3">
      <c r="B35" s="18"/>
      <c r="C35" s="88">
        <v>19</v>
      </c>
      <c r="D35" s="89" t="str">
        <f>[1]Vage!E20</f>
        <v>Kombajn 3 Wintersteiger</v>
      </c>
      <c r="E35" s="100"/>
      <c r="F35" s="91"/>
      <c r="G35" s="101" t="str">
        <f>[1]Vage!I20</f>
        <v>2 god</v>
      </c>
      <c r="H35" s="91"/>
      <c r="I35" s="93" t="str">
        <f>[1]Vage!K20</f>
        <v>DA</v>
      </c>
      <c r="J35" s="98" t="str">
        <f>[1]Vage!L20</f>
        <v>CSR-Obs</v>
      </c>
      <c r="K35" s="87"/>
      <c r="L35" s="341"/>
    </row>
    <row r="36" spans="2:12" ht="25.5" customHeight="1" thickBot="1" x14ac:dyDescent="0.3">
      <c r="B36" s="18"/>
      <c r="C36" s="102">
        <v>20</v>
      </c>
      <c r="D36" s="103" t="str">
        <f>[1]Vage!E21</f>
        <v>2892-Kontrolna vaga tip MPE 60</v>
      </c>
      <c r="E36" s="104" t="str">
        <f>[1]Vage!F21</f>
        <v>Max 60 kg, Min 400 g, d e 20 g</v>
      </c>
      <c r="F36" s="105"/>
      <c r="G36" s="106" t="str">
        <f>[1]Vage!I21</f>
        <v>2 god</v>
      </c>
      <c r="H36" s="105"/>
      <c r="I36" s="107" t="str">
        <f>[1]Vage!K21</f>
        <v>DA</v>
      </c>
      <c r="J36" s="108" t="str">
        <f>[1]Vage!L21</f>
        <v>CSR-Obs</v>
      </c>
      <c r="K36" s="109"/>
      <c r="L36" s="341"/>
    </row>
    <row r="37" spans="2:12" ht="33.75" customHeight="1" thickBot="1" x14ac:dyDescent="0.3">
      <c r="B37" s="18"/>
      <c r="C37" s="110">
        <v>21</v>
      </c>
      <c r="D37" s="111" t="s">
        <v>115</v>
      </c>
      <c r="E37" s="112" t="s">
        <v>82</v>
      </c>
      <c r="F37" s="113"/>
      <c r="G37" s="114" t="s">
        <v>34</v>
      </c>
      <c r="H37" s="113"/>
      <c r="I37" s="115" t="s">
        <v>59</v>
      </c>
      <c r="J37" s="116" t="s">
        <v>80</v>
      </c>
      <c r="K37" s="117"/>
      <c r="L37" s="341"/>
    </row>
    <row r="38" spans="2:12" ht="30.75" thickBot="1" x14ac:dyDescent="0.3">
      <c r="B38" s="18"/>
      <c r="C38" s="118">
        <v>22</v>
      </c>
      <c r="D38" s="119" t="s">
        <v>116</v>
      </c>
      <c r="E38" s="120" t="s">
        <v>83</v>
      </c>
      <c r="F38" s="121"/>
      <c r="G38" s="122" t="s">
        <v>34</v>
      </c>
      <c r="H38" s="121"/>
      <c r="I38" s="123" t="s">
        <v>59</v>
      </c>
      <c r="J38" s="124" t="s">
        <v>80</v>
      </c>
      <c r="K38" s="125"/>
      <c r="L38" s="341"/>
    </row>
    <row r="39" spans="2:12" ht="30.75" thickBot="1" x14ac:dyDescent="0.3">
      <c r="B39" s="18"/>
      <c r="C39" s="118">
        <v>23</v>
      </c>
      <c r="D39" s="119" t="s">
        <v>117</v>
      </c>
      <c r="E39" s="120" t="s">
        <v>86</v>
      </c>
      <c r="F39" s="121"/>
      <c r="G39" s="122" t="s">
        <v>34</v>
      </c>
      <c r="H39" s="121"/>
      <c r="I39" s="123" t="s">
        <v>59</v>
      </c>
      <c r="J39" s="124" t="s">
        <v>80</v>
      </c>
      <c r="K39" s="125"/>
      <c r="L39" s="341"/>
    </row>
    <row r="40" spans="2:12" ht="45.75" thickBot="1" x14ac:dyDescent="0.3">
      <c r="B40" s="18"/>
      <c r="C40" s="118">
        <v>24</v>
      </c>
      <c r="D40" s="126" t="s">
        <v>118</v>
      </c>
      <c r="E40" s="127"/>
      <c r="F40" s="121"/>
      <c r="G40" s="122" t="s">
        <v>34</v>
      </c>
      <c r="H40" s="121"/>
      <c r="I40" s="123" t="s">
        <v>59</v>
      </c>
      <c r="J40" s="124" t="s">
        <v>80</v>
      </c>
      <c r="K40" s="125"/>
      <c r="L40" s="341"/>
    </row>
    <row r="41" spans="2:12" ht="34.5" thickBot="1" x14ac:dyDescent="0.3">
      <c r="B41" s="18"/>
      <c r="C41" s="118">
        <v>25</v>
      </c>
      <c r="D41" s="119" t="s">
        <v>119</v>
      </c>
      <c r="E41" s="120" t="s">
        <v>87</v>
      </c>
      <c r="F41" s="121"/>
      <c r="G41" s="122" t="s">
        <v>34</v>
      </c>
      <c r="H41" s="121"/>
      <c r="I41" s="123" t="s">
        <v>59</v>
      </c>
      <c r="J41" s="124" t="s">
        <v>80</v>
      </c>
      <c r="K41" s="128" t="s">
        <v>85</v>
      </c>
      <c r="L41" s="341"/>
    </row>
    <row r="42" spans="2:12" ht="30.75" thickBot="1" x14ac:dyDescent="0.3">
      <c r="B42" s="18"/>
      <c r="C42" s="118">
        <v>26</v>
      </c>
      <c r="D42" s="119" t="s">
        <v>120</v>
      </c>
      <c r="E42" s="120" t="s">
        <v>88</v>
      </c>
      <c r="F42" s="121"/>
      <c r="G42" s="122" t="s">
        <v>34</v>
      </c>
      <c r="H42" s="121"/>
      <c r="I42" s="123" t="s">
        <v>59</v>
      </c>
      <c r="J42" s="124" t="s">
        <v>80</v>
      </c>
      <c r="K42" s="128"/>
      <c r="L42" s="341"/>
    </row>
    <row r="43" spans="2:12" ht="32.25" thickBot="1" x14ac:dyDescent="0.3">
      <c r="B43" s="18"/>
      <c r="C43" s="118">
        <v>27</v>
      </c>
      <c r="D43" s="119" t="s">
        <v>121</v>
      </c>
      <c r="E43" s="120" t="s">
        <v>122</v>
      </c>
      <c r="F43" s="121"/>
      <c r="G43" s="122" t="s">
        <v>34</v>
      </c>
      <c r="H43" s="121"/>
      <c r="I43" s="123" t="s">
        <v>59</v>
      </c>
      <c r="J43" s="124" t="s">
        <v>80</v>
      </c>
      <c r="K43" s="125"/>
      <c r="L43" s="341"/>
    </row>
    <row r="44" spans="2:12" ht="30.75" thickBot="1" x14ac:dyDescent="0.3">
      <c r="B44" s="18"/>
      <c r="C44" s="118">
        <v>28</v>
      </c>
      <c r="D44" s="119" t="s">
        <v>124</v>
      </c>
      <c r="E44" s="129"/>
      <c r="F44" s="121"/>
      <c r="G44" s="122" t="s">
        <v>81</v>
      </c>
      <c r="H44" s="121"/>
      <c r="I44" s="123" t="s">
        <v>59</v>
      </c>
      <c r="J44" s="124" t="s">
        <v>123</v>
      </c>
      <c r="K44" s="125"/>
      <c r="L44" s="341"/>
    </row>
    <row r="45" spans="2:12" ht="30.75" thickBot="1" x14ac:dyDescent="0.3">
      <c r="B45" s="18"/>
      <c r="C45" s="130">
        <v>29</v>
      </c>
      <c r="D45" s="131" t="s">
        <v>125</v>
      </c>
      <c r="E45" s="132"/>
      <c r="F45" s="133"/>
      <c r="G45" s="134" t="s">
        <v>81</v>
      </c>
      <c r="H45" s="133"/>
      <c r="I45" s="135" t="s">
        <v>59</v>
      </c>
      <c r="J45" s="136" t="s">
        <v>123</v>
      </c>
      <c r="K45" s="137"/>
      <c r="L45" s="341"/>
    </row>
    <row r="46" spans="2:12" s="138" customFormat="1" ht="56.25" customHeight="1" thickBot="1" x14ac:dyDescent="0.3">
      <c r="B46" s="18" t="s">
        <v>133</v>
      </c>
      <c r="C46" s="139">
        <v>1</v>
      </c>
      <c r="D46" s="58" t="str">
        <f>E46</f>
        <v>ANALITIČKA VAGA XPE205DR</v>
      </c>
      <c r="E46" s="140" t="s">
        <v>32</v>
      </c>
      <c r="F46" s="141"/>
      <c r="G46" s="142" t="s">
        <v>31</v>
      </c>
      <c r="H46" s="143" t="s">
        <v>170</v>
      </c>
      <c r="I46" s="144" t="s">
        <v>24</v>
      </c>
      <c r="J46" s="145" t="s">
        <v>79</v>
      </c>
      <c r="K46" s="146"/>
      <c r="L46" s="343"/>
    </row>
    <row r="47" spans="2:12" s="138" customFormat="1" ht="56.25" customHeight="1" thickBot="1" x14ac:dyDescent="0.3">
      <c r="B47" s="27"/>
      <c r="C47" s="147">
        <v>2</v>
      </c>
      <c r="D47" s="58" t="str">
        <f>E47</f>
        <v>EL. PRECIZNA VAGA MS 1602S/01</v>
      </c>
      <c r="E47" s="148" t="s">
        <v>33</v>
      </c>
      <c r="F47" s="149"/>
      <c r="G47" s="150" t="s">
        <v>89</v>
      </c>
      <c r="H47" s="151" t="s">
        <v>172</v>
      </c>
      <c r="I47" s="47" t="s">
        <v>24</v>
      </c>
      <c r="J47" s="152" t="s">
        <v>79</v>
      </c>
      <c r="K47" s="153" t="s">
        <v>84</v>
      </c>
      <c r="L47" s="343"/>
    </row>
    <row r="48" spans="2:12" s="138" customFormat="1" ht="56.25" customHeight="1" thickBot="1" x14ac:dyDescent="0.3">
      <c r="B48" s="27"/>
      <c r="C48" s="139">
        <v>5</v>
      </c>
      <c r="D48" s="154" t="s">
        <v>90</v>
      </c>
      <c r="E48" s="155" t="s">
        <v>91</v>
      </c>
      <c r="F48" s="156"/>
      <c r="G48" s="155" t="s">
        <v>6</v>
      </c>
      <c r="H48" s="157" t="s">
        <v>171</v>
      </c>
      <c r="I48" s="144" t="s">
        <v>24</v>
      </c>
      <c r="J48" s="145" t="s">
        <v>79</v>
      </c>
      <c r="K48" s="158"/>
      <c r="L48" s="343"/>
    </row>
    <row r="49" spans="1:12" s="138" customFormat="1" ht="56.25" customHeight="1" thickBot="1" x14ac:dyDescent="0.3">
      <c r="B49" s="27"/>
      <c r="C49" s="147">
        <v>6</v>
      </c>
      <c r="D49" s="131" t="s">
        <v>92</v>
      </c>
      <c r="E49" s="159" t="s">
        <v>93</v>
      </c>
      <c r="F49" s="160"/>
      <c r="G49" s="159" t="s">
        <v>6</v>
      </c>
      <c r="H49" s="161" t="s">
        <v>171</v>
      </c>
      <c r="I49" s="47" t="s">
        <v>24</v>
      </c>
      <c r="J49" s="152" t="s">
        <v>79</v>
      </c>
      <c r="K49" s="162" t="s">
        <v>85</v>
      </c>
      <c r="L49" s="343"/>
    </row>
    <row r="50" spans="1:12" s="138" customFormat="1" ht="56.25" customHeight="1" thickBot="1" x14ac:dyDescent="0.3">
      <c r="B50" s="27"/>
      <c r="C50" s="57">
        <v>9</v>
      </c>
      <c r="D50" s="58" t="s">
        <v>66</v>
      </c>
      <c r="E50" s="59"/>
      <c r="F50" s="163"/>
      <c r="G50" s="155" t="s">
        <v>27</v>
      </c>
      <c r="H50" s="157" t="s">
        <v>170</v>
      </c>
      <c r="I50" s="164" t="s">
        <v>59</v>
      </c>
      <c r="J50" s="165" t="s">
        <v>127</v>
      </c>
      <c r="K50" s="166"/>
      <c r="L50" s="343"/>
    </row>
    <row r="51" spans="1:12" s="138" customFormat="1" ht="60" customHeight="1" thickBot="1" x14ac:dyDescent="0.3">
      <c r="B51" s="27"/>
      <c r="C51" s="65">
        <v>10</v>
      </c>
      <c r="D51" s="66" t="s">
        <v>67</v>
      </c>
      <c r="E51" s="67"/>
      <c r="F51" s="167"/>
      <c r="G51" s="168" t="s">
        <v>27</v>
      </c>
      <c r="H51" s="169" t="s">
        <v>170</v>
      </c>
      <c r="I51" s="170" t="s">
        <v>59</v>
      </c>
      <c r="J51" s="171" t="s">
        <v>127</v>
      </c>
      <c r="K51" s="172"/>
      <c r="L51" s="343"/>
    </row>
    <row r="52" spans="1:12" s="138" customFormat="1" ht="64.5" customHeight="1" thickBot="1" x14ac:dyDescent="0.3">
      <c r="B52" s="27"/>
      <c r="C52" s="65">
        <v>11</v>
      </c>
      <c r="D52" s="66" t="s">
        <v>67</v>
      </c>
      <c r="E52" s="67"/>
      <c r="F52" s="167"/>
      <c r="G52" s="168" t="s">
        <v>27</v>
      </c>
      <c r="H52" s="169" t="s">
        <v>170</v>
      </c>
      <c r="I52" s="170" t="s">
        <v>59</v>
      </c>
      <c r="J52" s="171" t="s">
        <v>127</v>
      </c>
      <c r="K52" s="173" t="s">
        <v>173</v>
      </c>
      <c r="L52" s="343"/>
    </row>
    <row r="53" spans="1:12" s="138" customFormat="1" ht="56.25" customHeight="1" thickBot="1" x14ac:dyDescent="0.3">
      <c r="B53" s="27"/>
      <c r="C53" s="73">
        <v>12</v>
      </c>
      <c r="D53" s="174" t="s">
        <v>67</v>
      </c>
      <c r="E53" s="175"/>
      <c r="F53" s="176"/>
      <c r="G53" s="75" t="s">
        <v>27</v>
      </c>
      <c r="H53" s="177" t="s">
        <v>170</v>
      </c>
      <c r="I53" s="178" t="s">
        <v>59</v>
      </c>
      <c r="J53" s="179" t="s">
        <v>127</v>
      </c>
      <c r="K53" s="173"/>
      <c r="L53" s="343"/>
    </row>
    <row r="54" spans="1:12" s="138" customFormat="1" ht="77.25" customHeight="1" thickBot="1" x14ac:dyDescent="0.3">
      <c r="B54" s="27"/>
      <c r="C54" s="180">
        <v>13</v>
      </c>
      <c r="D54" s="181" t="s">
        <v>61</v>
      </c>
      <c r="E54" s="182" t="s">
        <v>144</v>
      </c>
      <c r="F54" s="183"/>
      <c r="G54" s="182" t="s">
        <v>27</v>
      </c>
      <c r="H54" s="184" t="s">
        <v>170</v>
      </c>
      <c r="I54" s="185" t="s">
        <v>59</v>
      </c>
      <c r="J54" s="186" t="s">
        <v>79</v>
      </c>
      <c r="K54" s="187" t="s">
        <v>141</v>
      </c>
      <c r="L54" s="343"/>
    </row>
    <row r="55" spans="1:12" ht="30" customHeight="1" thickBot="1" x14ac:dyDescent="0.3">
      <c r="A55" s="188"/>
      <c r="B55" s="27" t="s">
        <v>131</v>
      </c>
      <c r="C55" s="189">
        <v>1</v>
      </c>
      <c r="D55" s="190" t="s">
        <v>35</v>
      </c>
      <c r="E55" s="191"/>
      <c r="F55" s="192"/>
      <c r="G55" s="193" t="s">
        <v>6</v>
      </c>
      <c r="H55" s="194"/>
      <c r="I55" s="123"/>
      <c r="J55" s="195" t="s">
        <v>36</v>
      </c>
      <c r="K55" s="196"/>
      <c r="L55" s="341"/>
    </row>
    <row r="56" spans="1:12" ht="30.75" thickBot="1" x14ac:dyDescent="0.3">
      <c r="A56" s="188"/>
      <c r="B56" s="18"/>
      <c r="C56" s="28">
        <v>2</v>
      </c>
      <c r="D56" s="66" t="s">
        <v>37</v>
      </c>
      <c r="E56" s="197"/>
      <c r="F56" s="198"/>
      <c r="G56" s="30" t="s">
        <v>6</v>
      </c>
      <c r="H56" s="31"/>
      <c r="I56" s="199"/>
      <c r="J56" s="32" t="s">
        <v>36</v>
      </c>
      <c r="K56" s="200"/>
      <c r="L56" s="341"/>
    </row>
    <row r="57" spans="1:12" ht="30.75" thickBot="1" x14ac:dyDescent="0.3">
      <c r="A57" s="188"/>
      <c r="B57" s="18"/>
      <c r="C57" s="28">
        <v>3</v>
      </c>
      <c r="D57" s="66" t="s">
        <v>38</v>
      </c>
      <c r="E57" s="197"/>
      <c r="F57" s="198"/>
      <c r="G57" s="30" t="s">
        <v>6</v>
      </c>
      <c r="H57" s="31"/>
      <c r="I57" s="199"/>
      <c r="J57" s="32" t="s">
        <v>39</v>
      </c>
      <c r="K57" s="200"/>
      <c r="L57" s="341"/>
    </row>
    <row r="58" spans="1:12" ht="30.75" thickBot="1" x14ac:dyDescent="0.3">
      <c r="A58" s="188"/>
      <c r="B58" s="18"/>
      <c r="C58" s="28">
        <v>4</v>
      </c>
      <c r="D58" s="66" t="s">
        <v>40</v>
      </c>
      <c r="E58" s="197"/>
      <c r="F58" s="198"/>
      <c r="G58" s="30" t="s">
        <v>6</v>
      </c>
      <c r="H58" s="31"/>
      <c r="I58" s="199"/>
      <c r="J58" s="32" t="s">
        <v>36</v>
      </c>
      <c r="K58" s="200"/>
      <c r="L58" s="341"/>
    </row>
    <row r="59" spans="1:12" ht="45.75" thickBot="1" x14ac:dyDescent="0.3">
      <c r="A59" s="188"/>
      <c r="B59" s="18"/>
      <c r="C59" s="28">
        <v>5</v>
      </c>
      <c r="D59" s="66" t="s">
        <v>41</v>
      </c>
      <c r="E59" s="201"/>
      <c r="F59" s="198"/>
      <c r="G59" s="30" t="s">
        <v>6</v>
      </c>
      <c r="H59" s="31"/>
      <c r="I59" s="199"/>
      <c r="J59" s="32" t="s">
        <v>42</v>
      </c>
      <c r="K59" s="202" t="s">
        <v>84</v>
      </c>
      <c r="L59" s="341"/>
    </row>
    <row r="60" spans="1:12" ht="30" customHeight="1" thickBot="1" x14ac:dyDescent="0.3">
      <c r="A60" s="203"/>
      <c r="B60" s="204" t="s">
        <v>132</v>
      </c>
      <c r="C60" s="205">
        <v>1</v>
      </c>
      <c r="D60" s="58" t="s">
        <v>43</v>
      </c>
      <c r="E60" s="206" t="s">
        <v>167</v>
      </c>
      <c r="F60" s="207"/>
      <c r="G60" s="208" t="s">
        <v>44</v>
      </c>
      <c r="H60" s="207"/>
      <c r="I60" s="115" t="s">
        <v>7</v>
      </c>
      <c r="J60" s="209" t="s">
        <v>74</v>
      </c>
      <c r="K60" s="210"/>
      <c r="L60" s="344"/>
    </row>
    <row r="61" spans="1:12" ht="30.75" thickBot="1" x14ac:dyDescent="0.3">
      <c r="A61" s="203"/>
      <c r="B61" s="204"/>
      <c r="C61" s="28">
        <v>2</v>
      </c>
      <c r="D61" s="66" t="s">
        <v>45</v>
      </c>
      <c r="E61" s="30" t="s">
        <v>46</v>
      </c>
      <c r="F61" s="211"/>
      <c r="G61" s="212" t="s">
        <v>44</v>
      </c>
      <c r="H61" s="211"/>
      <c r="I61" s="199" t="s">
        <v>7</v>
      </c>
      <c r="J61" s="213"/>
      <c r="K61" s="214"/>
      <c r="L61" s="345"/>
    </row>
    <row r="62" spans="1:12" ht="36" customHeight="1" thickBot="1" x14ac:dyDescent="0.3">
      <c r="A62" s="203"/>
      <c r="B62" s="204"/>
      <c r="C62" s="28">
        <v>3</v>
      </c>
      <c r="D62" s="66" t="s">
        <v>47</v>
      </c>
      <c r="E62" s="30" t="s">
        <v>48</v>
      </c>
      <c r="F62" s="211"/>
      <c r="G62" s="212" t="s">
        <v>44</v>
      </c>
      <c r="H62" s="211"/>
      <c r="I62" s="199" t="s">
        <v>7</v>
      </c>
      <c r="J62" s="213"/>
      <c r="K62" s="202" t="s">
        <v>84</v>
      </c>
      <c r="L62" s="345"/>
    </row>
    <row r="63" spans="1:12" ht="30.75" thickBot="1" x14ac:dyDescent="0.3">
      <c r="A63" s="203"/>
      <c r="B63" s="204"/>
      <c r="C63" s="28">
        <v>4</v>
      </c>
      <c r="D63" s="66" t="s">
        <v>49</v>
      </c>
      <c r="E63" s="30" t="s">
        <v>50</v>
      </c>
      <c r="F63" s="211"/>
      <c r="G63" s="212" t="s">
        <v>44</v>
      </c>
      <c r="H63" s="211"/>
      <c r="I63" s="199" t="s">
        <v>7</v>
      </c>
      <c r="J63" s="213"/>
      <c r="K63" s="214"/>
      <c r="L63" s="345"/>
    </row>
    <row r="64" spans="1:12" ht="30" customHeight="1" thickBot="1" x14ac:dyDescent="0.3">
      <c r="A64" s="203"/>
      <c r="B64" s="204"/>
      <c r="C64" s="43">
        <v>5</v>
      </c>
      <c r="D64" s="215" t="s">
        <v>51</v>
      </c>
      <c r="E64" s="216" t="s">
        <v>52</v>
      </c>
      <c r="F64" s="217"/>
      <c r="G64" s="218" t="s">
        <v>44</v>
      </c>
      <c r="H64" s="217"/>
      <c r="I64" s="135" t="s">
        <v>7</v>
      </c>
      <c r="J64" s="213"/>
      <c r="K64" s="219"/>
      <c r="L64" s="346"/>
    </row>
    <row r="65" spans="1:12" ht="30.75" thickBot="1" x14ac:dyDescent="0.3">
      <c r="A65" s="203"/>
      <c r="B65" s="204"/>
      <c r="C65" s="205">
        <v>6</v>
      </c>
      <c r="D65" s="111" t="s">
        <v>94</v>
      </c>
      <c r="E65" s="220" t="s">
        <v>95</v>
      </c>
      <c r="F65" s="221"/>
      <c r="G65" s="222" t="s">
        <v>44</v>
      </c>
      <c r="H65" s="223"/>
      <c r="I65" s="155" t="s">
        <v>59</v>
      </c>
      <c r="J65" s="213"/>
      <c r="K65" s="224"/>
      <c r="L65" s="347"/>
    </row>
    <row r="66" spans="1:12" ht="36" customHeight="1" thickBot="1" x14ac:dyDescent="0.3">
      <c r="A66" s="203"/>
      <c r="B66" s="204"/>
      <c r="C66" s="28">
        <v>7</v>
      </c>
      <c r="D66" s="225" t="s">
        <v>96</v>
      </c>
      <c r="E66" s="226" t="s">
        <v>97</v>
      </c>
      <c r="F66" s="227"/>
      <c r="G66" s="228" t="s">
        <v>44</v>
      </c>
      <c r="H66" s="229"/>
      <c r="I66" s="168" t="s">
        <v>59</v>
      </c>
      <c r="J66" s="213"/>
      <c r="K66" s="230" t="s">
        <v>85</v>
      </c>
      <c r="L66" s="345"/>
    </row>
    <row r="67" spans="1:12" ht="30.75" thickBot="1" x14ac:dyDescent="0.3">
      <c r="A67" s="203"/>
      <c r="B67" s="204"/>
      <c r="C67" s="28">
        <v>8</v>
      </c>
      <c r="D67" s="225" t="s">
        <v>98</v>
      </c>
      <c r="E67" s="226" t="s">
        <v>99</v>
      </c>
      <c r="F67" s="227"/>
      <c r="G67" s="228" t="s">
        <v>44</v>
      </c>
      <c r="H67" s="229"/>
      <c r="I67" s="168" t="s">
        <v>59</v>
      </c>
      <c r="J67" s="213"/>
      <c r="K67" s="231"/>
      <c r="L67" s="345"/>
    </row>
    <row r="68" spans="1:12" ht="30.75" thickBot="1" x14ac:dyDescent="0.3">
      <c r="A68" s="203"/>
      <c r="B68" s="204"/>
      <c r="C68" s="232">
        <v>9</v>
      </c>
      <c r="D68" s="233" t="s">
        <v>100</v>
      </c>
      <c r="E68" s="234" t="s">
        <v>101</v>
      </c>
      <c r="F68" s="235"/>
      <c r="G68" s="236" t="s">
        <v>44</v>
      </c>
      <c r="H68" s="237"/>
      <c r="I68" s="238" t="s">
        <v>59</v>
      </c>
      <c r="J68" s="213"/>
      <c r="K68" s="239"/>
      <c r="L68" s="346"/>
    </row>
    <row r="69" spans="1:12" ht="42.75" customHeight="1" thickBot="1" x14ac:dyDescent="0.3">
      <c r="A69" s="203"/>
      <c r="B69" s="204"/>
      <c r="C69" s="240">
        <v>1</v>
      </c>
      <c r="D69" s="58" t="s">
        <v>62</v>
      </c>
      <c r="E69" s="155" t="s">
        <v>144</v>
      </c>
      <c r="F69" s="241"/>
      <c r="G69" s="241" t="s">
        <v>44</v>
      </c>
      <c r="H69" s="242"/>
      <c r="I69" s="241" t="s">
        <v>140</v>
      </c>
      <c r="J69" s="213"/>
      <c r="K69" s="243" t="s">
        <v>142</v>
      </c>
      <c r="L69" s="347"/>
    </row>
    <row r="70" spans="1:12" ht="64.5" customHeight="1" thickBot="1" x14ac:dyDescent="0.3">
      <c r="A70" s="203"/>
      <c r="B70" s="204"/>
      <c r="C70" s="244">
        <v>2</v>
      </c>
      <c r="D70" s="174" t="s">
        <v>63</v>
      </c>
      <c r="E70" s="238" t="s">
        <v>145</v>
      </c>
      <c r="F70" s="245"/>
      <c r="G70" s="245" t="s">
        <v>44</v>
      </c>
      <c r="H70" s="246"/>
      <c r="I70" s="247" t="s">
        <v>140</v>
      </c>
      <c r="J70" s="248"/>
      <c r="K70" s="249"/>
      <c r="L70" s="348"/>
    </row>
    <row r="71" spans="1:12" ht="36.75" customHeight="1" x14ac:dyDescent="0.25">
      <c r="B71" s="250" t="s">
        <v>130</v>
      </c>
      <c r="C71" s="251">
        <v>1</v>
      </c>
      <c r="D71" s="252" t="s">
        <v>102</v>
      </c>
      <c r="E71" s="253" t="s">
        <v>53</v>
      </c>
      <c r="F71" s="254" t="s">
        <v>150</v>
      </c>
      <c r="G71" s="255" t="s">
        <v>103</v>
      </c>
      <c r="H71" s="254" t="s">
        <v>151</v>
      </c>
      <c r="I71" s="115" t="s">
        <v>7</v>
      </c>
      <c r="J71" s="256" t="s">
        <v>54</v>
      </c>
      <c r="K71" s="257"/>
      <c r="L71" s="349"/>
    </row>
    <row r="72" spans="1:12" ht="39" customHeight="1" x14ac:dyDescent="0.25">
      <c r="B72" s="258"/>
      <c r="C72" s="259">
        <v>2</v>
      </c>
      <c r="D72" s="260" t="s">
        <v>55</v>
      </c>
      <c r="E72" s="201" t="s">
        <v>56</v>
      </c>
      <c r="F72" s="198" t="s">
        <v>150</v>
      </c>
      <c r="G72" s="261" t="s">
        <v>27</v>
      </c>
      <c r="H72" s="192" t="s">
        <v>151</v>
      </c>
      <c r="I72" s="199" t="s">
        <v>7</v>
      </c>
      <c r="J72" s="262" t="s">
        <v>54</v>
      </c>
      <c r="K72" s="263" t="s">
        <v>84</v>
      </c>
      <c r="L72" s="341"/>
    </row>
    <row r="73" spans="1:12" ht="39.75" customHeight="1" x14ac:dyDescent="0.25">
      <c r="B73" s="258"/>
      <c r="C73" s="259">
        <v>3</v>
      </c>
      <c r="D73" s="260" t="s">
        <v>57</v>
      </c>
      <c r="E73" s="201" t="s">
        <v>56</v>
      </c>
      <c r="F73" s="198" t="s">
        <v>152</v>
      </c>
      <c r="G73" s="261" t="s">
        <v>27</v>
      </c>
      <c r="H73" s="192" t="s">
        <v>153</v>
      </c>
      <c r="I73" s="199" t="s">
        <v>7</v>
      </c>
      <c r="J73" s="262" t="s">
        <v>54</v>
      </c>
      <c r="K73" s="264"/>
      <c r="L73" s="341"/>
    </row>
    <row r="74" spans="1:12" ht="41.25" customHeight="1" thickBot="1" x14ac:dyDescent="0.3">
      <c r="B74" s="258"/>
      <c r="C74" s="265">
        <v>4</v>
      </c>
      <c r="D74" s="266" t="s">
        <v>57</v>
      </c>
      <c r="E74" s="267" t="s">
        <v>56</v>
      </c>
      <c r="F74" s="268" t="s">
        <v>152</v>
      </c>
      <c r="G74" s="216" t="s">
        <v>27</v>
      </c>
      <c r="H74" s="269" t="s">
        <v>153</v>
      </c>
      <c r="I74" s="135" t="s">
        <v>7</v>
      </c>
      <c r="J74" s="270" t="s">
        <v>54</v>
      </c>
      <c r="K74" s="264"/>
      <c r="L74" s="341"/>
    </row>
    <row r="75" spans="1:12" ht="34.5" customHeight="1" x14ac:dyDescent="0.25">
      <c r="B75" s="258"/>
      <c r="C75" s="259">
        <v>5</v>
      </c>
      <c r="D75" s="225" t="s">
        <v>107</v>
      </c>
      <c r="E75" s="129" t="s">
        <v>108</v>
      </c>
      <c r="F75" s="271" t="s">
        <v>154</v>
      </c>
      <c r="G75" s="261" t="s">
        <v>65</v>
      </c>
      <c r="H75" s="198" t="s">
        <v>155</v>
      </c>
      <c r="I75" s="135" t="s">
        <v>7</v>
      </c>
      <c r="J75" s="262" t="s">
        <v>54</v>
      </c>
      <c r="K75" s="272"/>
      <c r="L75" s="350"/>
    </row>
    <row r="76" spans="1:12" ht="45.75" customHeight="1" x14ac:dyDescent="0.25">
      <c r="B76" s="258"/>
      <c r="C76" s="259">
        <v>6</v>
      </c>
      <c r="D76" s="225" t="s">
        <v>109</v>
      </c>
      <c r="E76" s="129" t="s">
        <v>108</v>
      </c>
      <c r="F76" s="271" t="s">
        <v>154</v>
      </c>
      <c r="G76" s="261" t="s">
        <v>65</v>
      </c>
      <c r="H76" s="198" t="s">
        <v>155</v>
      </c>
      <c r="I76" s="135" t="s">
        <v>7</v>
      </c>
      <c r="J76" s="262" t="s">
        <v>54</v>
      </c>
      <c r="K76" s="273"/>
      <c r="L76" s="350"/>
    </row>
    <row r="77" spans="1:12" ht="45" customHeight="1" x14ac:dyDescent="0.25">
      <c r="B77" s="274"/>
      <c r="C77" s="265">
        <v>7</v>
      </c>
      <c r="D77" s="225" t="s">
        <v>105</v>
      </c>
      <c r="E77" s="129" t="s">
        <v>110</v>
      </c>
      <c r="F77" s="271" t="s">
        <v>156</v>
      </c>
      <c r="G77" s="261" t="s">
        <v>65</v>
      </c>
      <c r="H77" s="198" t="s">
        <v>157</v>
      </c>
      <c r="I77" s="135" t="s">
        <v>7</v>
      </c>
      <c r="J77" s="262" t="s">
        <v>54</v>
      </c>
      <c r="K77" s="273" t="s">
        <v>104</v>
      </c>
      <c r="L77" s="350"/>
    </row>
    <row r="78" spans="1:12" ht="52.5" customHeight="1" thickBot="1" x14ac:dyDescent="0.3">
      <c r="B78" s="274"/>
      <c r="C78" s="259">
        <v>8</v>
      </c>
      <c r="D78" s="275" t="s">
        <v>106</v>
      </c>
      <c r="E78" s="132" t="s">
        <v>110</v>
      </c>
      <c r="F78" s="276" t="s">
        <v>156</v>
      </c>
      <c r="G78" s="216" t="s">
        <v>65</v>
      </c>
      <c r="H78" s="277" t="s">
        <v>157</v>
      </c>
      <c r="I78" s="135" t="s">
        <v>7</v>
      </c>
      <c r="J78" s="270" t="s">
        <v>54</v>
      </c>
      <c r="K78" s="278" t="s">
        <v>85</v>
      </c>
      <c r="L78" s="350"/>
    </row>
    <row r="79" spans="1:12" ht="39.75" customHeight="1" x14ac:dyDescent="0.25">
      <c r="B79" s="274"/>
      <c r="C79" s="259">
        <v>9</v>
      </c>
      <c r="D79" s="279" t="s">
        <v>111</v>
      </c>
      <c r="E79" s="280" t="s">
        <v>112</v>
      </c>
      <c r="F79" s="281" t="s">
        <v>158</v>
      </c>
      <c r="G79" s="282" t="s">
        <v>65</v>
      </c>
      <c r="H79" s="281" t="s">
        <v>159</v>
      </c>
      <c r="I79" s="283" t="s">
        <v>7</v>
      </c>
      <c r="J79" s="284" t="s">
        <v>8</v>
      </c>
      <c r="K79" s="285" t="s">
        <v>160</v>
      </c>
      <c r="L79" s="341"/>
    </row>
    <row r="80" spans="1:12" ht="48.75" customHeight="1" thickBot="1" x14ac:dyDescent="0.3">
      <c r="B80" s="274"/>
      <c r="C80" s="265">
        <v>10</v>
      </c>
      <c r="D80" s="286" t="s">
        <v>113</v>
      </c>
      <c r="E80" s="287" t="s">
        <v>114</v>
      </c>
      <c r="F80" s="281" t="s">
        <v>158</v>
      </c>
      <c r="G80" s="288" t="s">
        <v>65</v>
      </c>
      <c r="H80" s="281" t="s">
        <v>159</v>
      </c>
      <c r="I80" s="289" t="s">
        <v>7</v>
      </c>
      <c r="J80" s="290" t="s">
        <v>8</v>
      </c>
      <c r="K80" s="291"/>
      <c r="L80" s="341"/>
    </row>
    <row r="81" spans="2:12" ht="53.25" customHeight="1" x14ac:dyDescent="0.25">
      <c r="B81" s="274"/>
      <c r="C81" s="259">
        <v>11</v>
      </c>
      <c r="D81" s="292" t="s">
        <v>136</v>
      </c>
      <c r="E81" s="293" t="s">
        <v>146</v>
      </c>
      <c r="F81" s="294" t="s">
        <v>161</v>
      </c>
      <c r="G81" s="59" t="s">
        <v>68</v>
      </c>
      <c r="H81" s="294" t="s">
        <v>162</v>
      </c>
      <c r="I81" s="155" t="s">
        <v>7</v>
      </c>
      <c r="J81" s="165" t="s">
        <v>54</v>
      </c>
      <c r="K81" s="295"/>
      <c r="L81" s="341"/>
    </row>
    <row r="82" spans="2:12" ht="68.25" customHeight="1" x14ac:dyDescent="0.25">
      <c r="B82" s="274"/>
      <c r="C82" s="259">
        <v>12</v>
      </c>
      <c r="D82" s="296" t="s">
        <v>137</v>
      </c>
      <c r="E82" s="297" t="s">
        <v>147</v>
      </c>
      <c r="F82" s="168" t="s">
        <v>163</v>
      </c>
      <c r="G82" s="168" t="s">
        <v>68</v>
      </c>
      <c r="H82" s="298" t="s">
        <v>164</v>
      </c>
      <c r="I82" s="168" t="s">
        <v>7</v>
      </c>
      <c r="J82" s="299" t="s">
        <v>54</v>
      </c>
      <c r="K82" s="300" t="s">
        <v>143</v>
      </c>
      <c r="L82" s="341"/>
    </row>
    <row r="83" spans="2:12" ht="53.25" customHeight="1" thickBot="1" x14ac:dyDescent="0.3">
      <c r="B83" s="301"/>
      <c r="C83" s="302">
        <v>13</v>
      </c>
      <c r="D83" s="74" t="s">
        <v>138</v>
      </c>
      <c r="E83" s="303" t="s">
        <v>148</v>
      </c>
      <c r="F83" s="304" t="s">
        <v>165</v>
      </c>
      <c r="G83" s="305" t="s">
        <v>103</v>
      </c>
      <c r="H83" s="304" t="s">
        <v>166</v>
      </c>
      <c r="I83" s="303" t="s">
        <v>7</v>
      </c>
      <c r="J83" s="306" t="s">
        <v>8</v>
      </c>
      <c r="K83" s="307"/>
      <c r="L83" s="351"/>
    </row>
    <row r="84" spans="2:12" ht="76.5" customHeight="1" thickBot="1" x14ac:dyDescent="0.3">
      <c r="B84" s="308" t="s">
        <v>129</v>
      </c>
      <c r="C84" s="309">
        <v>1</v>
      </c>
      <c r="D84" s="310" t="s">
        <v>70</v>
      </c>
      <c r="E84" s="311" t="s">
        <v>71</v>
      </c>
      <c r="F84" s="312"/>
      <c r="G84" s="313" t="s">
        <v>34</v>
      </c>
      <c r="H84" s="312"/>
      <c r="I84" s="314" t="s">
        <v>7</v>
      </c>
      <c r="J84" s="315" t="s">
        <v>72</v>
      </c>
      <c r="K84" s="316"/>
      <c r="L84" s="352"/>
    </row>
    <row r="85" spans="2:12" ht="104.25" customHeight="1" thickBot="1" x14ac:dyDescent="0.3">
      <c r="B85" s="317" t="s">
        <v>128</v>
      </c>
      <c r="C85" s="318">
        <v>1</v>
      </c>
      <c r="D85" s="319" t="s">
        <v>126</v>
      </c>
      <c r="E85" s="320" t="s">
        <v>149</v>
      </c>
      <c r="F85" s="321"/>
      <c r="G85" s="322" t="s">
        <v>34</v>
      </c>
      <c r="H85" s="323"/>
      <c r="I85" s="324" t="s">
        <v>7</v>
      </c>
      <c r="J85" s="325" t="s">
        <v>139</v>
      </c>
      <c r="K85" s="326" t="s">
        <v>84</v>
      </c>
      <c r="L85" s="353"/>
    </row>
    <row r="86" spans="2:12" ht="42" customHeight="1" x14ac:dyDescent="0.25">
      <c r="I86" s="327" t="s">
        <v>175</v>
      </c>
      <c r="J86" s="328"/>
      <c r="K86" s="328"/>
      <c r="L86" s="329">
        <f>SUM(L4:L85)</f>
        <v>0</v>
      </c>
    </row>
    <row r="87" spans="2:12" ht="27.6" customHeight="1" x14ac:dyDescent="0.25">
      <c r="I87" s="330" t="s">
        <v>176</v>
      </c>
      <c r="J87" s="331"/>
      <c r="K87" s="331"/>
      <c r="L87" s="332">
        <f>L86*25%</f>
        <v>0</v>
      </c>
    </row>
    <row r="88" spans="2:12" ht="30.95" customHeight="1" thickBot="1" x14ac:dyDescent="0.3">
      <c r="I88" s="333" t="s">
        <v>177</v>
      </c>
      <c r="J88" s="334"/>
      <c r="K88" s="334"/>
      <c r="L88" s="335">
        <f>L86+L87</f>
        <v>0</v>
      </c>
    </row>
    <row r="89" spans="2:12" x14ac:dyDescent="0.25">
      <c r="B89" s="336" t="s">
        <v>180</v>
      </c>
      <c r="C89" s="337"/>
      <c r="D89" s="337"/>
    </row>
    <row r="93" spans="2:12" x14ac:dyDescent="0.25">
      <c r="H93" s="338" t="s">
        <v>181</v>
      </c>
      <c r="I93" s="339"/>
      <c r="J93" s="339"/>
    </row>
    <row r="95" spans="2:12" x14ac:dyDescent="0.25">
      <c r="H95" s="338" t="s">
        <v>182</v>
      </c>
      <c r="I95" s="339"/>
      <c r="J95" s="339"/>
    </row>
  </sheetData>
  <sheetProtection algorithmName="SHA-512" hashValue="HNM+rAWb9xvtS8Bis6KvToq1ef5cNG0HCrUkkZD9HzRXv7/iZ7vZCNlvN8/Nn/VR8rNUCFWR70TyYHwiQRhXqQ==" saltValue="L/O+KAH4OxkUCP26LjLFwQ==" spinCount="100000" sheet="1" objects="1" scenarios="1" selectLockedCells="1"/>
  <mergeCells count="16">
    <mergeCell ref="D1:I1"/>
    <mergeCell ref="B89:D89"/>
    <mergeCell ref="H93:J93"/>
    <mergeCell ref="H95:J95"/>
    <mergeCell ref="B71:B83"/>
    <mergeCell ref="B4:B16"/>
    <mergeCell ref="B17:B45"/>
    <mergeCell ref="B46:B54"/>
    <mergeCell ref="B55:B59"/>
    <mergeCell ref="B60:B70"/>
    <mergeCell ref="I86:K86"/>
    <mergeCell ref="I87:K87"/>
    <mergeCell ref="I88:K88"/>
    <mergeCell ref="K79:K80"/>
    <mergeCell ref="J60:J70"/>
    <mergeCell ref="K69:K70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rowBreaks count="5" manualBreakCount="5">
    <brk id="19" max="11" man="1"/>
    <brk id="40" max="11" man="1"/>
    <brk id="53" max="11" man="1"/>
    <brk id="71" max="11" man="1"/>
    <brk id="8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Masa</vt:lpstr>
      <vt:lpstr>Masa!Print_Area</vt:lpstr>
      <vt:lpstr>Masa!Print_Titles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2020-05-04T10:24:24Z</cp:lastPrinted>
  <dcterms:created xsi:type="dcterms:W3CDTF">2006-09-16T00:00:00Z</dcterms:created>
  <dcterms:modified xsi:type="dcterms:W3CDTF">2020-05-04T11:30:51Z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